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040" windowHeight="9195" activeTab="1"/>
  </bookViews>
  <sheets>
    <sheet name="Лист1" sheetId="1" r:id="rId1"/>
    <sheet name="Лист2" sheetId="2" r:id="rId2"/>
  </sheets>
  <definedNames>
    <definedName name="_xlnm._FilterDatabase" localSheetId="1" hidden="1">Лист2!$C$3:$F$67</definedName>
  </definedNames>
  <calcPr calcId="124519"/>
</workbook>
</file>

<file path=xl/calcChain.xml><?xml version="1.0" encoding="utf-8"?>
<calcChain xmlns="http://schemas.openxmlformats.org/spreadsheetml/2006/main">
  <c r="G38" i="2"/>
  <c r="G39"/>
  <c r="G42"/>
  <c r="G5" l="1"/>
  <c r="G65" l="1"/>
  <c r="Q64"/>
  <c r="P64"/>
  <c r="O64"/>
  <c r="N64"/>
  <c r="M64"/>
  <c r="L64"/>
  <c r="K64"/>
  <c r="J64"/>
  <c r="G63"/>
  <c r="G62"/>
  <c r="G61"/>
  <c r="G60"/>
  <c r="Q59"/>
  <c r="P59"/>
  <c r="O59"/>
  <c r="N59"/>
  <c r="M59"/>
  <c r="L59"/>
  <c r="K59"/>
  <c r="J59"/>
  <c r="G58"/>
  <c r="G57"/>
  <c r="G56"/>
  <c r="Q55"/>
  <c r="P55"/>
  <c r="O55"/>
  <c r="N55"/>
  <c r="M55"/>
  <c r="L55"/>
  <c r="K55"/>
  <c r="J55"/>
  <c r="G54"/>
  <c r="G53"/>
  <c r="G52"/>
  <c r="G51"/>
  <c r="G50"/>
  <c r="Q49"/>
  <c r="P49"/>
  <c r="O49"/>
  <c r="N49"/>
  <c r="M49"/>
  <c r="L49"/>
  <c r="K49"/>
  <c r="J49"/>
  <c r="G48"/>
  <c r="G47"/>
  <c r="G46"/>
  <c r="G45"/>
  <c r="Q44"/>
  <c r="P44"/>
  <c r="O44"/>
  <c r="N44"/>
  <c r="M44"/>
  <c r="L44"/>
  <c r="K44"/>
  <c r="J44"/>
  <c r="G37"/>
  <c r="G36"/>
  <c r="G35"/>
  <c r="G34"/>
  <c r="G33"/>
  <c r="G32"/>
  <c r="G31"/>
  <c r="G30"/>
  <c r="G29"/>
  <c r="Q28"/>
  <c r="P28"/>
  <c r="O28"/>
  <c r="N28"/>
  <c r="M28"/>
  <c r="L28"/>
  <c r="K28"/>
  <c r="J28"/>
  <c r="G26"/>
  <c r="G25"/>
  <c r="G24"/>
  <c r="G23"/>
  <c r="G22"/>
  <c r="G21"/>
  <c r="G20"/>
  <c r="Q19"/>
  <c r="Q4" s="1"/>
  <c r="P19"/>
  <c r="P4" s="1"/>
  <c r="O19"/>
  <c r="O4" s="1"/>
  <c r="N19"/>
  <c r="N4" s="1"/>
  <c r="M19"/>
  <c r="M4" s="1"/>
  <c r="L19"/>
  <c r="L4" s="1"/>
  <c r="K19"/>
  <c r="K4" s="1"/>
  <c r="J19"/>
  <c r="J4" s="1"/>
  <c r="G18"/>
  <c r="G17"/>
  <c r="G16"/>
  <c r="G15"/>
  <c r="G14"/>
  <c r="G13"/>
  <c r="G12"/>
  <c r="G11"/>
  <c r="G10"/>
  <c r="G9"/>
  <c r="G8"/>
  <c r="G7"/>
  <c r="G6"/>
  <c r="G59" l="1"/>
  <c r="Q43"/>
  <c r="Q27" s="1"/>
  <c r="Q66" s="1"/>
  <c r="O43"/>
  <c r="O27" s="1"/>
  <c r="O66" s="1"/>
  <c r="G64"/>
  <c r="M43"/>
  <c r="M27" s="1"/>
  <c r="M66" s="1"/>
  <c r="G28"/>
  <c r="G49"/>
  <c r="J43"/>
  <c r="J27" s="1"/>
  <c r="J66" s="1"/>
  <c r="G44"/>
  <c r="K43"/>
  <c r="K27" s="1"/>
  <c r="K66" s="1"/>
  <c r="L43"/>
  <c r="L27" s="1"/>
  <c r="L66" s="1"/>
  <c r="G55"/>
  <c r="N43"/>
  <c r="P43"/>
  <c r="P27" s="1"/>
  <c r="P66" s="1"/>
  <c r="G19"/>
  <c r="G4"/>
  <c r="L67" l="1"/>
  <c r="P67"/>
  <c r="G43"/>
  <c r="N27"/>
  <c r="J67"/>
  <c r="N66" l="1"/>
  <c r="G27"/>
  <c r="N67" l="1"/>
</calcChain>
</file>

<file path=xl/sharedStrings.xml><?xml version="1.0" encoding="utf-8"?>
<sst xmlns="http://schemas.openxmlformats.org/spreadsheetml/2006/main" count="167" uniqueCount="148">
  <si>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</si>
  <si>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</si>
  <si>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</si>
  <si>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</si>
  <si>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</si>
  <si>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</si>
  <si>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</si>
  <si>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</si>
  <si>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</si>
  <si>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</si>
  <si>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Итого акад.часов</t>
  </si>
  <si>
    <t>Курс 1</t>
  </si>
  <si>
    <t>Курс 2</t>
  </si>
  <si>
    <t>Курс 3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</si>
  <si>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</si>
  <si>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</si>
  <si>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</si>
  <si>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</si>
  <si>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</si>
  <si>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</si>
  <si>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</si>
  <si>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</si>
  <si>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</si>
  <si>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</si>
  <si>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</si>
  <si>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</si>
  <si>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</si>
  <si>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</si>
  <si>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</si>
  <si>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</si>
  <si>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</si>
  <si>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</si>
  <si>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</si>
  <si>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</si>
  <si>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</si>
  <si>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</si>
  <si>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</si>
  <si>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</si>
  <si>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</si>
  <si>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Предметы по выбору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</si>
  <si>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</si>
  <si>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</si>
  <si>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</si>
  <si>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</si>
  <si>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</si>
  <si>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</si>
  <si>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</si>
  <si>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</si>
  <si>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</si>
  <si>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</si>
  <si>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</si>
  <si>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</si>
  <si>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</si>
  <si>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ПМ.03</t>
  </si>
  <si>
    <t>ПМ.04</t>
  </si>
  <si>
    <t>ПМ.05</t>
  </si>
  <si>
    <t xml:space="preserve">ГИА.Государственная итоговая аттестация </t>
  </si>
  <si>
    <t>ГИА Государственная итоговая аттестация</t>
  </si>
  <si>
    <t>Курс 4</t>
  </si>
  <si>
    <t>Семестр 7</t>
  </si>
  <si>
    <t>Семестр 8</t>
  </si>
  <si>
    <t>ОПЦ.09</t>
  </si>
  <si>
    <t>ОПЦ.10</t>
  </si>
  <si>
    <t>ОПЦ.11</t>
  </si>
  <si>
    <t>ОПЦ.12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</si>
  <si>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</si>
  <si>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</si>
  <si>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</si>
  <si>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</si>
  <si>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</si>
  <si>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</si>
  <si>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</si>
  <si>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</si>
  <si>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</si>
  <si>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</si>
  <si>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</si>
  <si>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</si>
  <si>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</si>
  <si>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</si>
  <si>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</si>
  <si>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</si>
  <si>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</si>
  <si>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</si>
  <si>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</si>
  <si>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</si>
  <si>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</si>
  <si>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</si>
  <si>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</si>
  <si>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</si>
  <si>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</si>
  <si>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</si>
  <si>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</si>
  <si>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</si>
  <si>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</si>
  <si>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</si>
  <si>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</si>
  <si>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</si>
  <si>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МДК 03.01</t>
  </si>
  <si>
    <t>УП.03</t>
  </si>
  <si>
    <t>ПП.03</t>
  </si>
  <si>
    <t>Инженерная графика</t>
  </si>
  <si>
    <t>МДК02.02</t>
  </si>
  <si>
    <t>Выполнение работ по профессии рабочих,должностям служащих ОКПР 18560 Слесарь-сантехник</t>
  </si>
  <si>
    <t>МДК.04.01</t>
  </si>
  <si>
    <t>УП.04</t>
  </si>
  <si>
    <t>ПП.04</t>
  </si>
  <si>
    <t>Преддипломная практика</t>
  </si>
  <si>
    <t>Русский язык и культура речи</t>
  </si>
  <si>
    <t>Техническая механика</t>
  </si>
  <si>
    <t>Электротехника и электроника</t>
  </si>
  <si>
    <t>Материаловедение</t>
  </si>
  <si>
    <t>Информационные технологии в профессиональной деятельности</t>
  </si>
  <si>
    <t xml:space="preserve">Основы авиационной метеорологии </t>
  </si>
  <si>
    <t>Основы аэродинамики и динамики полета</t>
  </si>
  <si>
    <t>Основы психологии в профессиональной деятельности</t>
  </si>
  <si>
    <t>Безопасность полетов</t>
  </si>
  <si>
    <t>Нормативное правовое обеспечение профессиональной деятельности</t>
  </si>
  <si>
    <t>ОПЦ.13</t>
  </si>
  <si>
    <t>Основы экономики воздушного транспорта</t>
  </si>
  <si>
    <t>ОПЦ.14</t>
  </si>
  <si>
    <t>Основы цфровой экономики</t>
  </si>
  <si>
    <t>Дистанционное пилотирование беспилотных воздушных судов самолетного типа</t>
  </si>
  <si>
    <t>Дистанционное пилотирование и летнотехнические характеристики беспилотных воздушных судов самолетного типа</t>
  </si>
  <si>
    <t>МДК.01.02</t>
  </si>
  <si>
    <t>Основы геодезии и авиационного мониторинга земной поверхности и воздушного транспорта</t>
  </si>
  <si>
    <t>Дистанционное пилотирование беспилотных воздушных судов вертолетного типа</t>
  </si>
  <si>
    <t>Дистанционное пилотирование и летнотехнические характеристики беспилотных воздушных судов вертолетного типа</t>
  </si>
  <si>
    <t>Авиационная метеорология и метеорологическое обеспечение полетов</t>
  </si>
  <si>
    <t>МДК 02.03</t>
  </si>
  <si>
    <t>Воздушная навигация и аэронавигационное обеспечение полетов</t>
  </si>
  <si>
    <t>Учебная прктика</t>
  </si>
  <si>
    <t>Эксплуатация и обслуживание функционального оборудования полезной нагрузки беспилотного воздушного судна,систем передачи и обработки информации ,а также систем крепления внешних грузов</t>
  </si>
  <si>
    <t>Электронные системы функциональной полезной нагрузки юеспилотного воздушного судна и систем крепления внешних грузов</t>
  </si>
  <si>
    <t>Технология ремонта авиационных приборов</t>
  </si>
  <si>
    <t>4</t>
  </si>
  <si>
    <t>5</t>
  </si>
  <si>
    <t>34</t>
  </si>
  <si>
    <t>ПР</t>
  </si>
  <si>
    <t>Основы бизнеса, коммуникаций и финансовой грамотности</t>
  </si>
  <si>
    <t>Метрология, стандартизация и сертификация</t>
  </si>
  <si>
    <t>2024</t>
  </si>
  <si>
    <t>оператор беспилотных летательных аппаратов</t>
  </si>
  <si>
    <t>очная</t>
  </si>
  <si>
    <t>3 года 10 месяцев</t>
  </si>
  <si>
    <t>основное общее образование</t>
  </si>
  <si>
    <t>25.02.08 Эксплуатация беспилотных авиационных систем</t>
  </si>
  <si>
    <t>Утвержден директором_x000D_
Протокол № 1 от 30.08.2024</t>
  </si>
  <si>
    <t>УТВЕРЖДАЮ
_x000D_ Кулыгина И.О._x000D_
"30" августа 2026 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</si>
</sst>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11" xfId="0" applyNumberFormat="1" applyFont="1" applyFill="1" applyBorder="1" applyAlignment="1">
      <alignment horizontal="center" vertical="center" shrinkToFit="1"/>
    </xf>
    <xf numFmtId="1" fontId="11" fillId="8" borderId="13" xfId="0" applyNumberFormat="1" applyFont="1" applyFill="1" applyBorder="1" applyAlignment="1">
      <alignment horizontal="center" vertical="center" shrinkToFit="1"/>
    </xf>
    <xf numFmtId="1" fontId="11" fillId="8" borderId="14" xfId="0" applyNumberFormat="1" applyFont="1" applyFill="1" applyBorder="1" applyAlignment="1">
      <alignment horizontal="center" vertical="center" shrinkToFit="1"/>
    </xf>
    <xf numFmtId="1" fontId="11" fillId="8" borderId="3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3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3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4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6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7" xfId="0" applyNumberFormat="1" applyFont="1" applyFill="1" applyBorder="1" applyAlignment="1">
      <alignment horizontal="center" vertical="center" shrinkToFit="1" readingOrder="1"/>
    </xf>
    <xf numFmtId="1" fontId="14" fillId="6" borderId="2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6" xfId="0" applyNumberFormat="1" applyFont="1" applyFill="1" applyBorder="1" applyAlignment="1" applyProtection="1">
      <alignment horizontal="left" vertical="center" shrinkToFit="1" readingOrder="1"/>
      <protection locked="0"/>
    </xf>
    <xf numFmtId="1" fontId="14" fillId="6" borderId="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5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2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3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3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4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7" xfId="0" applyNumberFormat="1" applyFont="1" applyFill="1" applyBorder="1" applyAlignment="1">
      <alignment horizontal="center" vertical="center" wrapText="1" shrinkToFit="1" readingOrder="1"/>
    </xf>
    <xf numFmtId="1" fontId="14" fillId="6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3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4" borderId="5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5" fillId="5" borderId="12" xfId="0" applyNumberFormat="1" applyFont="1" applyFill="1" applyBorder="1" applyAlignment="1">
      <alignment horizontal="center" vertical="center" wrapText="1" shrinkToFit="1" readingOrder="1"/>
    </xf>
    <xf numFmtId="1" fontId="15" fillId="5" borderId="31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5" fillId="5" borderId="13" xfId="0" applyNumberFormat="1" applyFont="1" applyFill="1" applyBorder="1" applyAlignment="1">
      <alignment horizontal="center" vertical="center" wrapText="1" shrinkToFit="1" readingOrder="1"/>
    </xf>
    <xf numFmtId="1" fontId="15" fillId="5" borderId="14" xfId="0" applyNumberFormat="1" applyFont="1" applyFill="1" applyBorder="1" applyAlignment="1">
      <alignment horizontal="center" vertical="center" wrapText="1" shrinkToFit="1" readingOrder="1"/>
    </xf>
    <xf numFmtId="1" fontId="14" fillId="7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11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31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>
      <alignment horizontal="center" vertical="center" shrinkToFit="1" readingOrder="1"/>
    </xf>
    <xf numFmtId="1" fontId="16" fillId="5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13" xfId="0" applyNumberFormat="1" applyFont="1" applyFill="1" applyBorder="1" applyAlignment="1">
      <alignment horizontal="center" vertical="center" shrinkToFit="1" readingOrder="1"/>
    </xf>
    <xf numFmtId="1" fontId="16" fillId="5" borderId="14" xfId="0" applyNumberFormat="1" applyFont="1" applyFill="1" applyBorder="1" applyAlignment="1">
      <alignment horizontal="center" vertical="center" shrinkToFit="1" readingOrder="1"/>
    </xf>
    <xf numFmtId="1" fontId="16" fillId="5" borderId="31" xfId="0" applyNumberFormat="1" applyFont="1" applyFill="1" applyBorder="1" applyAlignment="1">
      <alignment horizontal="center" vertical="center" shrinkToFit="1" readingOrder="1"/>
    </xf>
    <xf numFmtId="1" fontId="14" fillId="7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6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4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3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2" xfId="0" applyNumberFormat="1" applyFont="1" applyFill="1" applyBorder="1" applyAlignment="1">
      <alignment horizontal="center" vertical="center" shrinkToFit="1" readingOrder="1"/>
    </xf>
    <xf numFmtId="1" fontId="14" fillId="6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1" fontId="14" fillId="7" borderId="1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0" fillId="7" borderId="11" xfId="0" applyNumberFormat="1" applyFont="1" applyFill="1" applyBorder="1" applyAlignment="1">
      <alignment horizontal="center" vertical="center" wrapText="1" shrinkToFit="1" readingOrder="1"/>
    </xf>
    <xf numFmtId="49" fontId="10" fillId="7" borderId="12" xfId="0" applyNumberFormat="1" applyFont="1" applyFill="1" applyBorder="1" applyAlignment="1">
      <alignment horizontal="center" vertical="center" wrapText="1" shrinkToFit="1" readingOrder="1"/>
    </xf>
    <xf numFmtId="49" fontId="10" fillId="7" borderId="13" xfId="0" applyNumberFormat="1" applyFont="1" applyFill="1" applyBorder="1" applyAlignment="1">
      <alignment horizontal="center" vertical="center" wrapText="1" shrinkToFit="1" readingOrder="1"/>
    </xf>
    <xf numFmtId="49" fontId="10" fillId="6" borderId="11" xfId="0" applyNumberFormat="1" applyFont="1" applyFill="1" applyBorder="1" applyAlignment="1">
      <alignment horizontal="center" vertical="center" wrapText="1" shrinkToFit="1" readingOrder="1"/>
    </xf>
    <xf numFmtId="49" fontId="10" fillId="6" borderId="12" xfId="0" applyNumberFormat="1" applyFont="1" applyFill="1" applyBorder="1" applyAlignment="1">
      <alignment horizontal="center" vertical="center" wrapText="1" shrinkToFit="1" readingOrder="1"/>
    </xf>
    <xf numFmtId="49" fontId="10" fillId="6" borderId="13" xfId="0" applyNumberFormat="1" applyFont="1" applyFill="1" applyBorder="1" applyAlignment="1">
      <alignment horizontal="center" vertical="center" wrapText="1" shrinkToFit="1" readingOrder="1"/>
    </xf>
    <xf numFmtId="1" fontId="14" fillId="10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10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10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2" xfId="0" applyNumberFormat="1" applyFont="1" applyFill="1" applyBorder="1" applyAlignment="1">
      <alignment horizontal="center" vertical="center" shrinkToFit="1" readingOrder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4" borderId="30" xfId="0" applyNumberFormat="1" applyFont="1" applyFill="1" applyBorder="1" applyAlignment="1">
      <alignment horizontal="center" vertical="center" wrapText="1" shrinkToFit="1" readingOrder="1"/>
    </xf>
    <xf numFmtId="49" fontId="15" fillId="4" borderId="29" xfId="0" applyNumberFormat="1" applyFont="1" applyFill="1" applyBorder="1" applyAlignment="1">
      <alignment horizontal="center" vertical="center" wrapText="1" shrinkToFit="1" readingOrder="1"/>
    </xf>
    <xf numFmtId="49" fontId="15" fillId="4" borderId="15" xfId="0" applyNumberFormat="1" applyFont="1" applyFill="1" applyBorder="1" applyAlignment="1">
      <alignment horizontal="center" vertical="center" wrapText="1" shrinkToFit="1" readingOrder="1"/>
    </xf>
    <xf numFmtId="49" fontId="15" fillId="4" borderId="17" xfId="0" applyNumberFormat="1" applyFont="1" applyFill="1" applyBorder="1" applyAlignment="1">
      <alignment horizontal="center" vertical="center" wrapText="1" shrinkToFit="1" readingOrder="1"/>
    </xf>
    <xf numFmtId="1" fontId="11" fillId="9" borderId="21" xfId="0" applyNumberFormat="1" applyFont="1" applyFill="1" applyBorder="1" applyAlignment="1">
      <alignment horizontal="center" vertical="center" shrinkToFit="1"/>
    </xf>
    <xf numFmtId="1" fontId="11" fillId="9" borderId="23" xfId="0" applyNumberFormat="1" applyFont="1" applyFill="1" applyBorder="1" applyAlignment="1">
      <alignment horizontal="center" vertical="center" shrinkToFit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9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10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2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5" xfId="0" applyNumberFormat="1" applyFont="1" applyFill="1" applyBorder="1" applyAlignment="1">
      <alignment horizontal="center" vertical="center" textRotation="45" wrapText="1" shrinkToFit="1" readingOrder="1"/>
    </xf>
    <xf numFmtId="1" fontId="11" fillId="9" borderId="37" xfId="0" applyNumberFormat="1" applyFont="1" applyFill="1" applyBorder="1" applyAlignment="1">
      <alignment horizontal="center" vertical="center" shrinkToFit="1"/>
    </xf>
    <xf numFmtId="1" fontId="11" fillId="9" borderId="36" xfId="0" applyNumberFormat="1" applyFont="1" applyFill="1" applyBorder="1" applyAlignment="1">
      <alignment horizontal="center" vertical="center" shrinkToFit="1"/>
    </xf>
    <xf numFmtId="49" fontId="11" fillId="9" borderId="38" xfId="0" applyNumberFormat="1" applyFont="1" applyFill="1" applyBorder="1" applyAlignment="1">
      <alignment horizontal="center" shrinkToFit="1"/>
    </xf>
    <xf numFmtId="49" fontId="11" fillId="9" borderId="39" xfId="0" applyNumberFormat="1" applyFont="1" applyFill="1" applyBorder="1" applyAlignment="1">
      <alignment horizontal="center" shrinkToFit="1"/>
    </xf>
    <xf numFmtId="49" fontId="11" fillId="9" borderId="40" xfId="0" applyNumberFormat="1" applyFont="1" applyFill="1" applyBorder="1" applyAlignment="1">
      <alignment horizontal="center" shrinkToFit="1"/>
    </xf>
    <xf numFmtId="49" fontId="16" fillId="4" borderId="43" xfId="0" applyNumberFormat="1" applyFont="1" applyFill="1" applyBorder="1" applyAlignment="1">
      <alignment horizontal="center" vertical="center" wrapText="1" shrinkToFit="1" readingOrder="1"/>
    </xf>
    <xf numFmtId="49" fontId="16" fillId="4" borderId="41" xfId="0" applyNumberFormat="1" applyFont="1" applyFill="1" applyBorder="1" applyAlignment="1">
      <alignment horizontal="center" vertical="center" wrapText="1" shrinkToFit="1" readingOrder="1"/>
    </xf>
    <xf numFmtId="49" fontId="16" fillId="4" borderId="42" xfId="0" applyNumberFormat="1" applyFont="1" applyFill="1" applyBorder="1" applyAlignment="1">
      <alignment horizontal="center" vertical="center" wrapText="1" shrinkToFit="1" readingOrder="1"/>
    </xf>
    <xf numFmtId="49" fontId="16" fillId="4" borderId="44" xfId="0" applyNumberFormat="1" applyFont="1" applyFill="1" applyBorder="1" applyAlignment="1">
      <alignment horizontal="center" vertical="center" wrapText="1" shrinkToFit="1" readingOrder="1"/>
    </xf>
    <xf numFmtId="49" fontId="16" fillId="4" borderId="45" xfId="0" applyNumberFormat="1" applyFont="1" applyFill="1" applyBorder="1" applyAlignment="1">
      <alignment horizontal="center" vertical="center" wrapText="1" shrinkToFit="1" readingOrder="1"/>
    </xf>
    <xf numFmtId="49" fontId="16" fillId="4" borderId="46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>
      <alignment horizontal="center" vertical="center" wrapText="1" shrinkToFit="1" readingOrder="1"/>
    </xf>
    <xf numFmtId="49" fontId="15" fillId="5" borderId="12" xfId="0" applyNumberFormat="1" applyFont="1" applyFill="1" applyBorder="1" applyAlignment="1">
      <alignment horizontal="center" vertical="center" wrapText="1" shrinkToFit="1" readingOrder="1"/>
    </xf>
    <xf numFmtId="49" fontId="15" fillId="5" borderId="31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4" borderId="15" xfId="0" applyNumberFormat="1" applyFont="1" applyFill="1" applyBorder="1" applyAlignment="1">
      <alignment horizontal="center" vertical="center" wrapText="1" shrinkToFit="1" readingOrder="1"/>
    </xf>
    <xf numFmtId="49" fontId="16" fillId="4" borderId="16" xfId="0" applyNumberFormat="1" applyFont="1" applyFill="1" applyBorder="1" applyAlignment="1">
      <alignment horizontal="center" vertical="center" wrapText="1" shrinkToFit="1" readingOrder="1"/>
    </xf>
    <xf numFmtId="49" fontId="16" fillId="4" borderId="29" xfId="0" applyNumberFormat="1" applyFont="1" applyFill="1" applyBorder="1" applyAlignment="1">
      <alignment horizontal="center" vertical="center" wrapText="1" shrinkToFit="1" readingOrder="1"/>
    </xf>
    <xf numFmtId="49" fontId="16" fillId="4" borderId="6" xfId="0" applyNumberFormat="1" applyFont="1" applyFill="1" applyBorder="1" applyAlignment="1">
      <alignment horizontal="center" vertical="center" wrapText="1" shrinkToFit="1" readingOrder="1"/>
    </xf>
    <xf numFmtId="49" fontId="16" fillId="4" borderId="7" xfId="0" applyNumberFormat="1" applyFont="1" applyFill="1" applyBorder="1" applyAlignment="1">
      <alignment horizontal="center" vertical="center" wrapText="1" shrinkToFit="1" readingOrder="1"/>
    </xf>
    <xf numFmtId="49" fontId="16" fillId="4" borderId="5" xfId="0" applyNumberFormat="1" applyFont="1" applyFill="1" applyBorder="1" applyAlignment="1">
      <alignment horizontal="center" vertical="center" wrapText="1" shrinkToFit="1" readingOrder="1"/>
    </xf>
    <xf numFmtId="49" fontId="14" fillId="4" borderId="15" xfId="0" applyNumberFormat="1" applyFont="1" applyFill="1" applyBorder="1" applyAlignment="1">
      <alignment horizontal="center" vertical="center" wrapText="1" shrinkToFit="1" readingOrder="1"/>
    </xf>
    <xf numFmtId="49" fontId="14" fillId="4" borderId="29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3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1" fillId="8" borderId="38" xfId="0" applyNumberFormat="1" applyFont="1" applyFill="1" applyBorder="1" applyAlignment="1">
      <alignment horizontal="center" shrinkToFit="1"/>
    </xf>
    <xf numFmtId="49" fontId="11" fillId="8" borderId="39" xfId="0" applyNumberFormat="1" applyFont="1" applyFill="1" applyBorder="1" applyAlignment="1">
      <alignment horizontal="center" shrinkToFit="1"/>
    </xf>
    <xf numFmtId="49" fontId="11" fillId="8" borderId="40" xfId="0" applyNumberFormat="1" applyFont="1" applyFill="1" applyBorder="1" applyAlignment="1">
      <alignment horizontal="center" shrinkToFit="1"/>
    </xf>
    <xf numFmtId="0" fontId="17" fillId="2" borderId="0" xfId="0" applyFont="1" applyFill="1" applyBorder="1" applyAlignment="1">
      <alignment horizontal="center" wrapText="1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showGridLines="0" zoomScale="70" zoomScaleNormal="70" workbookViewId="0">
      <selection activeCell="P19" sqref="P19"/>
    </sheetView>
  </sheetViews>
  <sheetFormatPr defaultRowHeight="15.75"/>
  <cols>
    <col min="1" max="3" width="13.85546875" style="1" customWidth="1"/>
    <col min="4" max="4" width="28.5703125" style="1" customWidth="1"/>
    <col min="5" max="12" width="13.85546875" style="1" customWidth="1"/>
  </cols>
  <sheetData>
    <row r="1" spans="1:12" ht="1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32.25" customHeight="1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32.2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ht="32.25" customHeight="1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 ht="84" customHeight="1">
      <c r="A6" s="149" t="s">
        <v>146</v>
      </c>
      <c r="B6" s="149"/>
      <c r="C6" s="149"/>
      <c r="D6" s="149"/>
      <c r="E6" s="10"/>
      <c r="F6" s="10"/>
      <c r="G6" s="10"/>
      <c r="H6" s="10"/>
      <c r="I6" s="150" t="s">
        <v>147</v>
      </c>
      <c r="J6" s="150"/>
      <c r="K6" s="150"/>
      <c r="L6" s="150"/>
    </row>
    <row r="7" spans="1:12" ht="26.25">
      <c r="A7" s="10"/>
      <c r="B7" s="10"/>
      <c r="C7" s="153" t="s">
        <v>2</v>
      </c>
      <c r="D7" s="153"/>
      <c r="E7" s="153"/>
      <c r="F7" s="153"/>
      <c r="G7" s="153"/>
      <c r="H7" s="153"/>
      <c r="I7" s="153"/>
      <c r="J7" s="153"/>
      <c r="K7" s="10"/>
      <c r="L7" s="10"/>
    </row>
    <row r="8" spans="1:12" ht="45" customHeight="1">
      <c r="A8" s="10"/>
      <c r="B8" s="10"/>
      <c r="C8" s="154" t="s">
        <v>3</v>
      </c>
      <c r="D8" s="154"/>
      <c r="E8" s="154"/>
      <c r="F8" s="154"/>
      <c r="G8" s="154"/>
      <c r="H8" s="154"/>
      <c r="I8" s="154"/>
      <c r="J8" s="154"/>
      <c r="K8" s="11"/>
      <c r="L8" s="11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>
      <c r="A10" s="203" t="s">
        <v>145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 ht="15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 customHeight="1">
      <c r="A13" s="152" t="s">
        <v>4</v>
      </c>
      <c r="B13" s="152"/>
      <c r="C13" s="152"/>
      <c r="D13" s="3" t="s">
        <v>141</v>
      </c>
      <c r="E13" s="4"/>
      <c r="F13" s="4"/>
      <c r="G13" s="4"/>
      <c r="H13" s="155" t="s">
        <v>8</v>
      </c>
      <c r="I13" s="155"/>
      <c r="J13" s="155"/>
      <c r="K13" s="155"/>
      <c r="L13" s="147" t="s">
        <v>140</v>
      </c>
    </row>
    <row r="14" spans="1:12" ht="33.75" customHeight="1">
      <c r="A14" s="151" t="s">
        <v>5</v>
      </c>
      <c r="B14" s="151"/>
      <c r="C14" s="151"/>
      <c r="D14" s="5" t="s">
        <v>142</v>
      </c>
      <c r="E14" s="6"/>
      <c r="F14" s="6"/>
      <c r="G14" s="6"/>
      <c r="H14" s="204"/>
      <c r="I14" s="204"/>
      <c r="J14" s="204"/>
      <c r="K14" s="204"/>
      <c r="L14" s="205"/>
    </row>
    <row r="15" spans="1:12" ht="33.75" customHeight="1">
      <c r="A15" s="151" t="s">
        <v>6</v>
      </c>
      <c r="B15" s="151"/>
      <c r="C15" s="151"/>
      <c r="D15" s="5" t="s">
        <v>143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>
      <c r="A16" s="152" t="s">
        <v>7</v>
      </c>
      <c r="B16" s="152"/>
      <c r="C16" s="152"/>
      <c r="D16" s="3" t="s">
        <v>144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7"/>
  <sheetViews>
    <sheetView showGridLines="0" tabSelected="1" zoomScale="110" zoomScaleNormal="110" workbookViewId="0">
      <pane ySplit="3" topLeftCell="A16" activePane="bottomLeft" state="frozen"/>
      <selection pane="bottomLeft" activeCell="J75" sqref="J75"/>
    </sheetView>
  </sheetViews>
  <sheetFormatPr defaultRowHeight="15.75"/>
  <cols>
    <col min="1" max="1" width="10.5703125" style="16" bestFit="1" customWidth="1"/>
    <col min="2" max="2" width="55.7109375" style="16" bestFit="1" customWidth="1"/>
    <col min="3" max="4" width="4.140625" style="16" bestFit="1" customWidth="1"/>
    <col min="5" max="5" width="7.28515625" style="16" bestFit="1" customWidth="1"/>
    <col min="6" max="6" width="4.5703125" style="16" customWidth="1"/>
    <col min="7" max="7" width="7.42578125" style="16" customWidth="1"/>
    <col min="8" max="8" width="6.140625" style="16" bestFit="1" customWidth="1"/>
    <col min="9" max="9" width="5.28515625" style="16" customWidth="1"/>
    <col min="10" max="17" width="5.42578125" style="16" customWidth="1"/>
  </cols>
  <sheetData>
    <row r="1" spans="1:17" s="17" customFormat="1" ht="14.45" customHeight="1">
      <c r="A1" s="193"/>
      <c r="B1" s="194"/>
      <c r="C1" s="187" t="s">
        <v>9</v>
      </c>
      <c r="D1" s="188"/>
      <c r="E1" s="188"/>
      <c r="F1" s="189"/>
      <c r="G1" s="175" t="s">
        <v>10</v>
      </c>
      <c r="H1" s="176"/>
      <c r="I1" s="177"/>
      <c r="J1" s="158" t="s">
        <v>11</v>
      </c>
      <c r="K1" s="159"/>
      <c r="L1" s="158" t="s">
        <v>12</v>
      </c>
      <c r="M1" s="159"/>
      <c r="N1" s="156" t="s">
        <v>13</v>
      </c>
      <c r="O1" s="157"/>
      <c r="P1" s="158" t="s">
        <v>58</v>
      </c>
      <c r="Q1" s="159"/>
    </row>
    <row r="2" spans="1:17" s="17" customFormat="1" ht="16.5" customHeight="1" thickBot="1">
      <c r="A2" s="195"/>
      <c r="B2" s="196"/>
      <c r="C2" s="190"/>
      <c r="D2" s="191"/>
      <c r="E2" s="191"/>
      <c r="F2" s="192"/>
      <c r="G2" s="178"/>
      <c r="H2" s="179"/>
      <c r="I2" s="180"/>
      <c r="J2" s="162" t="s">
        <v>14</v>
      </c>
      <c r="K2" s="164" t="s">
        <v>15</v>
      </c>
      <c r="L2" s="162" t="s">
        <v>16</v>
      </c>
      <c r="M2" s="164" t="s">
        <v>17</v>
      </c>
      <c r="N2" s="166" t="s">
        <v>18</v>
      </c>
      <c r="O2" s="168" t="s">
        <v>19</v>
      </c>
      <c r="P2" s="162" t="s">
        <v>59</v>
      </c>
      <c r="Q2" s="164" t="s">
        <v>60</v>
      </c>
    </row>
    <row r="3" spans="1:17" s="121" customFormat="1" ht="38.25" customHeight="1" thickBot="1">
      <c r="A3" s="122" t="s">
        <v>20</v>
      </c>
      <c r="B3" s="123" t="s">
        <v>21</v>
      </c>
      <c r="C3" s="136" t="s">
        <v>66</v>
      </c>
      <c r="D3" s="137" t="s">
        <v>67</v>
      </c>
      <c r="E3" s="137" t="s">
        <v>68</v>
      </c>
      <c r="F3" s="138" t="s">
        <v>22</v>
      </c>
      <c r="G3" s="139" t="s">
        <v>23</v>
      </c>
      <c r="H3" s="140" t="s">
        <v>69</v>
      </c>
      <c r="I3" s="141" t="s">
        <v>137</v>
      </c>
      <c r="J3" s="163"/>
      <c r="K3" s="165"/>
      <c r="L3" s="163"/>
      <c r="M3" s="165"/>
      <c r="N3" s="167"/>
      <c r="O3" s="169"/>
      <c r="P3" s="163"/>
      <c r="Q3" s="165"/>
    </row>
    <row r="4" spans="1:17" s="18" customFormat="1" thickBot="1">
      <c r="A4" s="197" t="s">
        <v>24</v>
      </c>
      <c r="B4" s="198"/>
      <c r="C4" s="198"/>
      <c r="D4" s="198"/>
      <c r="E4" s="198"/>
      <c r="F4" s="199"/>
      <c r="G4" s="21">
        <f t="shared" ref="G4:G42" si="0">SUM(J4:Q4)</f>
        <v>1997</v>
      </c>
      <c r="H4" s="19"/>
      <c r="I4" s="20"/>
      <c r="J4" s="21">
        <f t="shared" ref="J4:Q4" si="1">SUM(J5:J19)</f>
        <v>612</v>
      </c>
      <c r="K4" s="22">
        <f t="shared" si="1"/>
        <v>864</v>
      </c>
      <c r="L4" s="21">
        <f t="shared" si="1"/>
        <v>37</v>
      </c>
      <c r="M4" s="22">
        <f t="shared" si="1"/>
        <v>217</v>
      </c>
      <c r="N4" s="23">
        <f t="shared" si="1"/>
        <v>267</v>
      </c>
      <c r="O4" s="20">
        <f t="shared" si="1"/>
        <v>0</v>
      </c>
      <c r="P4" s="21">
        <f t="shared" si="1"/>
        <v>0</v>
      </c>
      <c r="Q4" s="22">
        <f t="shared" si="1"/>
        <v>0</v>
      </c>
    </row>
    <row r="5" spans="1:17" ht="15">
      <c r="A5" s="24" t="s">
        <v>25</v>
      </c>
      <c r="B5" s="25" t="s">
        <v>71</v>
      </c>
      <c r="C5" s="26">
        <v>1</v>
      </c>
      <c r="D5" s="27"/>
      <c r="E5" s="27"/>
      <c r="F5" s="28"/>
      <c r="G5" s="29">
        <f t="shared" si="0"/>
        <v>72</v>
      </c>
      <c r="H5" s="30">
        <v>36</v>
      </c>
      <c r="I5" s="31">
        <v>36</v>
      </c>
      <c r="J5" s="32">
        <v>72</v>
      </c>
      <c r="K5" s="33"/>
      <c r="L5" s="32"/>
      <c r="M5" s="33"/>
      <c r="N5" s="34"/>
      <c r="O5" s="35"/>
      <c r="P5" s="32"/>
      <c r="Q5" s="33"/>
    </row>
    <row r="6" spans="1:17" ht="15">
      <c r="A6" s="36" t="s">
        <v>26</v>
      </c>
      <c r="B6" s="37" t="s">
        <v>72</v>
      </c>
      <c r="C6" s="38"/>
      <c r="D6" s="39"/>
      <c r="E6" s="39"/>
      <c r="F6" s="40">
        <v>12</v>
      </c>
      <c r="G6" s="41">
        <f t="shared" si="0"/>
        <v>144</v>
      </c>
      <c r="H6" s="42">
        <v>24</v>
      </c>
      <c r="I6" s="43">
        <v>120</v>
      </c>
      <c r="J6" s="44">
        <v>72</v>
      </c>
      <c r="K6" s="45">
        <v>72</v>
      </c>
      <c r="L6" s="44"/>
      <c r="M6" s="45"/>
      <c r="N6" s="46"/>
      <c r="O6" s="47"/>
      <c r="P6" s="44"/>
      <c r="Q6" s="45"/>
    </row>
    <row r="7" spans="1:17" ht="15">
      <c r="A7" s="36" t="s">
        <v>27</v>
      </c>
      <c r="B7" s="37" t="s">
        <v>73</v>
      </c>
      <c r="C7" s="38"/>
      <c r="D7" s="39"/>
      <c r="E7" s="39">
        <v>2</v>
      </c>
      <c r="F7" s="40">
        <v>1</v>
      </c>
      <c r="G7" s="41">
        <f t="shared" si="0"/>
        <v>136</v>
      </c>
      <c r="H7" s="42">
        <v>90</v>
      </c>
      <c r="I7" s="43">
        <v>46</v>
      </c>
      <c r="J7" s="44">
        <v>51</v>
      </c>
      <c r="K7" s="45">
        <v>85</v>
      </c>
      <c r="L7" s="44"/>
      <c r="M7" s="45"/>
      <c r="N7" s="46"/>
      <c r="O7" s="47"/>
      <c r="P7" s="44"/>
      <c r="Q7" s="45"/>
    </row>
    <row r="8" spans="1:17" ht="15">
      <c r="A8" s="36" t="s">
        <v>28</v>
      </c>
      <c r="B8" s="37" t="s">
        <v>74</v>
      </c>
      <c r="C8" s="38"/>
      <c r="D8" s="39"/>
      <c r="E8" s="39"/>
      <c r="F8" s="40">
        <v>2</v>
      </c>
      <c r="G8" s="41">
        <f t="shared" si="0"/>
        <v>72</v>
      </c>
      <c r="H8" s="42">
        <v>40</v>
      </c>
      <c r="I8" s="43">
        <v>32</v>
      </c>
      <c r="J8" s="44"/>
      <c r="K8" s="45">
        <v>72</v>
      </c>
      <c r="L8" s="44"/>
      <c r="M8" s="45"/>
      <c r="N8" s="46"/>
      <c r="O8" s="47"/>
      <c r="P8" s="44"/>
      <c r="Q8" s="45"/>
    </row>
    <row r="9" spans="1:17" ht="15">
      <c r="A9" s="36" t="s">
        <v>29</v>
      </c>
      <c r="B9" s="37" t="s">
        <v>75</v>
      </c>
      <c r="C9" s="38"/>
      <c r="D9" s="39"/>
      <c r="E9" s="39"/>
      <c r="F9" s="40">
        <v>2</v>
      </c>
      <c r="G9" s="41">
        <f t="shared" si="0"/>
        <v>72</v>
      </c>
      <c r="H9" s="42">
        <v>36</v>
      </c>
      <c r="I9" s="43">
        <v>36</v>
      </c>
      <c r="J9" s="44"/>
      <c r="K9" s="45">
        <v>72</v>
      </c>
      <c r="L9" s="44"/>
      <c r="M9" s="45"/>
      <c r="N9" s="46"/>
      <c r="O9" s="47"/>
      <c r="P9" s="44"/>
      <c r="Q9" s="45"/>
    </row>
    <row r="10" spans="1:17" ht="15">
      <c r="A10" s="36" t="s">
        <v>30</v>
      </c>
      <c r="B10" s="37" t="s">
        <v>76</v>
      </c>
      <c r="C10" s="38"/>
      <c r="D10" s="39"/>
      <c r="E10" s="39">
        <v>2</v>
      </c>
      <c r="F10" s="40">
        <v>1</v>
      </c>
      <c r="G10" s="41">
        <f t="shared" si="0"/>
        <v>108</v>
      </c>
      <c r="H10" s="42">
        <v>63</v>
      </c>
      <c r="I10" s="43">
        <v>45</v>
      </c>
      <c r="J10" s="44">
        <v>68</v>
      </c>
      <c r="K10" s="45">
        <v>40</v>
      </c>
      <c r="L10" s="44"/>
      <c r="M10" s="45"/>
      <c r="N10" s="46"/>
      <c r="O10" s="47"/>
      <c r="P10" s="44"/>
      <c r="Q10" s="45"/>
    </row>
    <row r="11" spans="1:17" ht="15">
      <c r="A11" s="36" t="s">
        <v>31</v>
      </c>
      <c r="B11" s="37" t="s">
        <v>77</v>
      </c>
      <c r="C11" s="38">
        <v>2</v>
      </c>
      <c r="D11" s="39"/>
      <c r="E11" s="39">
        <v>1</v>
      </c>
      <c r="F11" s="40"/>
      <c r="G11" s="41">
        <f t="shared" si="0"/>
        <v>232</v>
      </c>
      <c r="H11" s="42">
        <v>130</v>
      </c>
      <c r="I11" s="43">
        <v>102</v>
      </c>
      <c r="J11" s="44">
        <v>102</v>
      </c>
      <c r="K11" s="45">
        <v>130</v>
      </c>
      <c r="L11" s="44"/>
      <c r="M11" s="45"/>
      <c r="N11" s="46"/>
      <c r="O11" s="47"/>
      <c r="P11" s="44"/>
      <c r="Q11" s="45"/>
    </row>
    <row r="12" spans="1:17" ht="15">
      <c r="A12" s="36" t="s">
        <v>32</v>
      </c>
      <c r="B12" s="37" t="s">
        <v>78</v>
      </c>
      <c r="C12" s="38"/>
      <c r="D12" s="39"/>
      <c r="E12" s="39">
        <v>2</v>
      </c>
      <c r="F12" s="40">
        <v>1</v>
      </c>
      <c r="G12" s="41">
        <f t="shared" si="0"/>
        <v>144</v>
      </c>
      <c r="H12" s="42">
        <v>56</v>
      </c>
      <c r="I12" s="43">
        <v>88</v>
      </c>
      <c r="J12" s="44">
        <v>72</v>
      </c>
      <c r="K12" s="45">
        <v>72</v>
      </c>
      <c r="L12" s="44"/>
      <c r="M12" s="45"/>
      <c r="N12" s="46"/>
      <c r="O12" s="47"/>
      <c r="P12" s="44"/>
      <c r="Q12" s="45"/>
    </row>
    <row r="13" spans="1:17" ht="15">
      <c r="A13" s="36" t="s">
        <v>33</v>
      </c>
      <c r="B13" s="37" t="s">
        <v>79</v>
      </c>
      <c r="C13" s="38"/>
      <c r="D13" s="39"/>
      <c r="E13" s="39">
        <v>12</v>
      </c>
      <c r="F13" s="40"/>
      <c r="G13" s="41">
        <f t="shared" si="0"/>
        <v>72</v>
      </c>
      <c r="H13" s="42">
        <v>6</v>
      </c>
      <c r="I13" s="43">
        <v>66</v>
      </c>
      <c r="J13" s="44">
        <v>30</v>
      </c>
      <c r="K13" s="45">
        <v>42</v>
      </c>
      <c r="L13" s="44"/>
      <c r="M13" s="45"/>
      <c r="N13" s="46"/>
      <c r="O13" s="47"/>
      <c r="P13" s="44"/>
      <c r="Q13" s="45"/>
    </row>
    <row r="14" spans="1:17" ht="15">
      <c r="A14" s="36" t="s">
        <v>34</v>
      </c>
      <c r="B14" s="37" t="s">
        <v>80</v>
      </c>
      <c r="C14" s="38"/>
      <c r="D14" s="39"/>
      <c r="E14" s="39">
        <v>2</v>
      </c>
      <c r="F14" s="40"/>
      <c r="G14" s="41">
        <f t="shared" si="0"/>
        <v>68</v>
      </c>
      <c r="H14" s="42">
        <v>20</v>
      </c>
      <c r="I14" s="43">
        <v>48</v>
      </c>
      <c r="J14" s="44"/>
      <c r="K14" s="45">
        <v>68</v>
      </c>
      <c r="L14" s="44"/>
      <c r="M14" s="45"/>
      <c r="N14" s="46"/>
      <c r="O14" s="47"/>
      <c r="P14" s="44"/>
      <c r="Q14" s="45"/>
    </row>
    <row r="15" spans="1:17" ht="15">
      <c r="A15" s="36" t="s">
        <v>35</v>
      </c>
      <c r="B15" s="37" t="s">
        <v>81</v>
      </c>
      <c r="C15" s="38">
        <v>2</v>
      </c>
      <c r="D15" s="39"/>
      <c r="E15" s="39">
        <v>1</v>
      </c>
      <c r="F15" s="40"/>
      <c r="G15" s="41">
        <f t="shared" si="0"/>
        <v>180</v>
      </c>
      <c r="H15" s="42">
        <v>113</v>
      </c>
      <c r="I15" s="43">
        <v>67</v>
      </c>
      <c r="J15" s="44">
        <v>85</v>
      </c>
      <c r="K15" s="45">
        <v>95</v>
      </c>
      <c r="L15" s="44"/>
      <c r="M15" s="45"/>
      <c r="N15" s="46"/>
      <c r="O15" s="47"/>
      <c r="P15" s="44"/>
      <c r="Q15" s="45"/>
    </row>
    <row r="16" spans="1:17" ht="15">
      <c r="A16" s="36" t="s">
        <v>36</v>
      </c>
      <c r="B16" s="37" t="s">
        <v>82</v>
      </c>
      <c r="C16" s="38"/>
      <c r="D16" s="39"/>
      <c r="E16" s="39"/>
      <c r="F16" s="40">
        <v>12</v>
      </c>
      <c r="G16" s="41">
        <f t="shared" si="0"/>
        <v>72</v>
      </c>
      <c r="H16" s="42">
        <v>51</v>
      </c>
      <c r="I16" s="43">
        <v>21</v>
      </c>
      <c r="J16" s="44">
        <v>30</v>
      </c>
      <c r="K16" s="45">
        <v>42</v>
      </c>
      <c r="L16" s="44"/>
      <c r="M16" s="45"/>
      <c r="N16" s="46"/>
      <c r="O16" s="47"/>
      <c r="P16" s="44"/>
      <c r="Q16" s="45"/>
    </row>
    <row r="17" spans="1:18" ht="15">
      <c r="A17" s="36" t="s">
        <v>37</v>
      </c>
      <c r="B17" s="37" t="s">
        <v>83</v>
      </c>
      <c r="C17" s="38"/>
      <c r="D17" s="39"/>
      <c r="E17" s="39"/>
      <c r="F17" s="40">
        <v>12</v>
      </c>
      <c r="G17" s="41">
        <f t="shared" si="0"/>
        <v>72</v>
      </c>
      <c r="H17" s="42">
        <v>47</v>
      </c>
      <c r="I17" s="43">
        <v>25</v>
      </c>
      <c r="J17" s="44">
        <v>30</v>
      </c>
      <c r="K17" s="45">
        <v>42</v>
      </c>
      <c r="L17" s="44"/>
      <c r="M17" s="45"/>
      <c r="N17" s="46"/>
      <c r="O17" s="47"/>
      <c r="P17" s="44"/>
      <c r="Q17" s="45"/>
    </row>
    <row r="18" spans="1:18" thickBot="1">
      <c r="A18" s="36" t="s">
        <v>38</v>
      </c>
      <c r="B18" s="37" t="s">
        <v>84</v>
      </c>
      <c r="C18" s="38"/>
      <c r="D18" s="39"/>
      <c r="E18" s="39">
        <v>2</v>
      </c>
      <c r="F18" s="40"/>
      <c r="G18" s="41">
        <f t="shared" si="0"/>
        <v>32</v>
      </c>
      <c r="H18" s="42">
        <v>20</v>
      </c>
      <c r="I18" s="43">
        <v>12</v>
      </c>
      <c r="J18" s="44"/>
      <c r="K18" s="45">
        <v>32</v>
      </c>
      <c r="L18" s="44"/>
      <c r="M18" s="45"/>
      <c r="N18" s="46"/>
      <c r="O18" s="47"/>
      <c r="P18" s="44"/>
      <c r="Q18" s="45"/>
    </row>
    <row r="19" spans="1:18" s="8" customFormat="1" thickBot="1">
      <c r="A19" s="197" t="s">
        <v>39</v>
      </c>
      <c r="B19" s="198"/>
      <c r="C19" s="198"/>
      <c r="D19" s="198"/>
      <c r="E19" s="198"/>
      <c r="F19" s="199"/>
      <c r="G19" s="56">
        <f t="shared" si="0"/>
        <v>521</v>
      </c>
      <c r="H19" s="54"/>
      <c r="I19" s="55"/>
      <c r="J19" s="56">
        <f t="shared" ref="J19:Q19" si="2">SUM(J20:J26)</f>
        <v>0</v>
      </c>
      <c r="K19" s="57">
        <f t="shared" si="2"/>
        <v>0</v>
      </c>
      <c r="L19" s="56">
        <f t="shared" si="2"/>
        <v>37</v>
      </c>
      <c r="M19" s="57">
        <f t="shared" si="2"/>
        <v>217</v>
      </c>
      <c r="N19" s="58">
        <f t="shared" si="2"/>
        <v>267</v>
      </c>
      <c r="O19" s="55">
        <f t="shared" si="2"/>
        <v>0</v>
      </c>
      <c r="P19" s="56">
        <f t="shared" si="2"/>
        <v>0</v>
      </c>
      <c r="Q19" s="57">
        <f t="shared" si="2"/>
        <v>0</v>
      </c>
      <c r="R19"/>
    </row>
    <row r="20" spans="1:18" ht="15">
      <c r="A20" s="24" t="s">
        <v>25</v>
      </c>
      <c r="B20" s="25" t="s">
        <v>85</v>
      </c>
      <c r="C20" s="59"/>
      <c r="D20" s="60"/>
      <c r="E20" s="60"/>
      <c r="F20" s="61" t="s">
        <v>134</v>
      </c>
      <c r="G20" s="62">
        <f t="shared" si="0"/>
        <v>48</v>
      </c>
      <c r="H20" s="63">
        <v>30</v>
      </c>
      <c r="I20" s="64">
        <v>18</v>
      </c>
      <c r="J20" s="65"/>
      <c r="K20" s="66"/>
      <c r="L20" s="65"/>
      <c r="M20" s="66">
        <v>48</v>
      </c>
      <c r="N20" s="67"/>
      <c r="O20" s="68"/>
      <c r="P20" s="65"/>
      <c r="Q20" s="66"/>
    </row>
    <row r="21" spans="1:18" ht="15">
      <c r="A21" s="36" t="s">
        <v>26</v>
      </c>
      <c r="B21" s="37" t="s">
        <v>86</v>
      </c>
      <c r="C21" s="69"/>
      <c r="D21" s="70" t="s">
        <v>135</v>
      </c>
      <c r="E21" s="70"/>
      <c r="F21" s="71" t="s">
        <v>136</v>
      </c>
      <c r="G21" s="72">
        <f t="shared" si="0"/>
        <v>133</v>
      </c>
      <c r="H21" s="73">
        <v>74</v>
      </c>
      <c r="I21" s="74">
        <v>59</v>
      </c>
      <c r="J21" s="75"/>
      <c r="K21" s="76"/>
      <c r="L21" s="75">
        <v>37</v>
      </c>
      <c r="M21" s="76">
        <v>33</v>
      </c>
      <c r="N21" s="77">
        <v>63</v>
      </c>
      <c r="O21" s="78"/>
      <c r="P21" s="75"/>
      <c r="Q21" s="76"/>
    </row>
    <row r="22" spans="1:18" ht="15">
      <c r="A22" s="36" t="s">
        <v>27</v>
      </c>
      <c r="B22" s="37" t="s">
        <v>87</v>
      </c>
      <c r="C22" s="69"/>
      <c r="D22" s="70" t="s">
        <v>134</v>
      </c>
      <c r="E22" s="70"/>
      <c r="F22" s="71"/>
      <c r="G22" s="72">
        <f t="shared" si="0"/>
        <v>68</v>
      </c>
      <c r="H22" s="73">
        <v>45</v>
      </c>
      <c r="I22" s="74">
        <v>23</v>
      </c>
      <c r="J22" s="75"/>
      <c r="K22" s="76"/>
      <c r="L22" s="75"/>
      <c r="M22" s="76">
        <v>68</v>
      </c>
      <c r="N22" s="77"/>
      <c r="O22" s="78"/>
      <c r="P22" s="75"/>
      <c r="Q22" s="76"/>
    </row>
    <row r="23" spans="1:18" ht="15">
      <c r="A23" s="36" t="s">
        <v>28</v>
      </c>
      <c r="B23" s="37" t="s">
        <v>79</v>
      </c>
      <c r="C23" s="69"/>
      <c r="D23" s="70"/>
      <c r="E23" s="70" t="s">
        <v>134</v>
      </c>
      <c r="F23" s="71"/>
      <c r="G23" s="72">
        <f t="shared" si="0"/>
        <v>68</v>
      </c>
      <c r="H23" s="73">
        <v>45</v>
      </c>
      <c r="I23" s="74">
        <v>23</v>
      </c>
      <c r="J23" s="75"/>
      <c r="K23" s="76"/>
      <c r="L23" s="75"/>
      <c r="M23" s="76">
        <v>68</v>
      </c>
      <c r="N23" s="77"/>
      <c r="O23" s="78"/>
      <c r="P23" s="75"/>
      <c r="Q23" s="76"/>
    </row>
    <row r="24" spans="1:18" ht="15">
      <c r="A24" s="36" t="s">
        <v>29</v>
      </c>
      <c r="B24" s="37" t="s">
        <v>88</v>
      </c>
      <c r="C24" s="69"/>
      <c r="D24" s="70"/>
      <c r="E24" s="70"/>
      <c r="F24" s="71" t="s">
        <v>135</v>
      </c>
      <c r="G24" s="72">
        <f t="shared" si="0"/>
        <v>51</v>
      </c>
      <c r="H24" s="73">
        <v>30</v>
      </c>
      <c r="I24" s="74">
        <v>21</v>
      </c>
      <c r="J24" s="75"/>
      <c r="K24" s="76"/>
      <c r="L24" s="75"/>
      <c r="M24" s="76"/>
      <c r="N24" s="77">
        <v>51</v>
      </c>
      <c r="O24" s="78"/>
      <c r="P24" s="75"/>
      <c r="Q24" s="76"/>
    </row>
    <row r="25" spans="1:18" ht="15">
      <c r="A25" s="36" t="s">
        <v>30</v>
      </c>
      <c r="B25" s="37" t="s">
        <v>138</v>
      </c>
      <c r="C25" s="69"/>
      <c r="D25" s="70"/>
      <c r="E25" s="70"/>
      <c r="F25" s="71" t="s">
        <v>135</v>
      </c>
      <c r="G25" s="72">
        <f t="shared" si="0"/>
        <v>85</v>
      </c>
      <c r="H25" s="73">
        <v>51</v>
      </c>
      <c r="I25" s="74">
        <v>34</v>
      </c>
      <c r="J25" s="75"/>
      <c r="K25" s="76"/>
      <c r="L25" s="75"/>
      <c r="M25" s="76"/>
      <c r="N25" s="77">
        <v>85</v>
      </c>
      <c r="O25" s="78"/>
      <c r="P25" s="75"/>
      <c r="Q25" s="76"/>
    </row>
    <row r="26" spans="1:18" thickBot="1">
      <c r="A26" s="36" t="s">
        <v>31</v>
      </c>
      <c r="B26" s="37" t="s">
        <v>107</v>
      </c>
      <c r="C26" s="69"/>
      <c r="D26" s="70" t="s">
        <v>135</v>
      </c>
      <c r="E26" s="70"/>
      <c r="F26" s="71"/>
      <c r="G26" s="72">
        <f t="shared" si="0"/>
        <v>68</v>
      </c>
      <c r="H26" s="73">
        <v>45</v>
      </c>
      <c r="I26" s="74">
        <v>23</v>
      </c>
      <c r="J26" s="75"/>
      <c r="K26" s="76"/>
      <c r="L26" s="75"/>
      <c r="M26" s="76"/>
      <c r="N26" s="77">
        <v>68</v>
      </c>
      <c r="O26" s="78"/>
      <c r="P26" s="75"/>
      <c r="Q26" s="76"/>
    </row>
    <row r="27" spans="1:18" s="8" customFormat="1" thickBot="1">
      <c r="A27" s="181" t="s">
        <v>40</v>
      </c>
      <c r="B27" s="182"/>
      <c r="C27" s="182"/>
      <c r="D27" s="182"/>
      <c r="E27" s="182"/>
      <c r="F27" s="183"/>
      <c r="G27" s="82">
        <f t="shared" si="0"/>
        <v>3943</v>
      </c>
      <c r="H27" s="80"/>
      <c r="I27" s="81"/>
      <c r="J27" s="82">
        <f>J28+J43+J64</f>
        <v>0</v>
      </c>
      <c r="K27" s="83">
        <f>K28+K43+K64</f>
        <v>0</v>
      </c>
      <c r="L27" s="82">
        <f>L28+L43+L64</f>
        <v>575</v>
      </c>
      <c r="M27" s="83">
        <f>M28+M43+M64</f>
        <v>647</v>
      </c>
      <c r="N27" s="84">
        <f>N28+N43+N64</f>
        <v>345</v>
      </c>
      <c r="O27" s="81">
        <f>O28+O43+O64</f>
        <v>900</v>
      </c>
      <c r="P27" s="82">
        <f>P28+P43+P64</f>
        <v>612</v>
      </c>
      <c r="Q27" s="83">
        <f>Q28+Q43+Q64</f>
        <v>864</v>
      </c>
      <c r="R27"/>
    </row>
    <row r="28" spans="1:18" s="8" customFormat="1" thickBot="1">
      <c r="A28" s="181" t="s">
        <v>41</v>
      </c>
      <c r="B28" s="182"/>
      <c r="C28" s="182"/>
      <c r="D28" s="182"/>
      <c r="E28" s="182"/>
      <c r="F28" s="183"/>
      <c r="G28" s="82">
        <f t="shared" si="0"/>
        <v>1296</v>
      </c>
      <c r="H28" s="80"/>
      <c r="I28" s="81"/>
      <c r="J28" s="82">
        <f>SUM(J29:J42)</f>
        <v>0</v>
      </c>
      <c r="K28" s="83">
        <f>SUM(K29:K42)</f>
        <v>0</v>
      </c>
      <c r="L28" s="82">
        <f>SUM(L29:L42)</f>
        <v>575</v>
      </c>
      <c r="M28" s="83">
        <f>SUM(M29:M42)</f>
        <v>455</v>
      </c>
      <c r="N28" s="84">
        <f>SUM(N29:N42)</f>
        <v>170</v>
      </c>
      <c r="O28" s="81">
        <f>SUM(O29:O42)</f>
        <v>96</v>
      </c>
      <c r="P28" s="82">
        <f>SUM(P29:P42)</f>
        <v>0</v>
      </c>
      <c r="Q28" s="83">
        <f>SUM(Q29:Q42)</f>
        <v>0</v>
      </c>
      <c r="R28"/>
    </row>
    <row r="29" spans="1:18" ht="15">
      <c r="A29" s="24" t="s">
        <v>42</v>
      </c>
      <c r="B29" s="25" t="s">
        <v>77</v>
      </c>
      <c r="C29" s="26"/>
      <c r="D29" s="27"/>
      <c r="E29" s="27">
        <v>4</v>
      </c>
      <c r="F29" s="28"/>
      <c r="G29" s="127">
        <f t="shared" si="0"/>
        <v>102</v>
      </c>
      <c r="H29" s="128">
        <v>85</v>
      </c>
      <c r="I29" s="129">
        <v>17</v>
      </c>
      <c r="J29" s="32"/>
      <c r="K29" s="33"/>
      <c r="L29" s="32"/>
      <c r="M29" s="33">
        <v>102</v>
      </c>
      <c r="N29" s="34"/>
      <c r="O29" s="35"/>
      <c r="P29" s="32"/>
      <c r="Q29" s="33"/>
    </row>
    <row r="30" spans="1:18" ht="15">
      <c r="A30" s="36" t="s">
        <v>43</v>
      </c>
      <c r="B30" s="37" t="s">
        <v>108</v>
      </c>
      <c r="C30" s="38"/>
      <c r="D30" s="39"/>
      <c r="E30" s="39">
        <v>3</v>
      </c>
      <c r="F30" s="40"/>
      <c r="G30" s="130">
        <f t="shared" si="0"/>
        <v>102</v>
      </c>
      <c r="H30" s="42">
        <v>85</v>
      </c>
      <c r="I30" s="131">
        <v>17</v>
      </c>
      <c r="J30" s="44"/>
      <c r="K30" s="45"/>
      <c r="L30" s="44">
        <v>102</v>
      </c>
      <c r="M30" s="45"/>
      <c r="N30" s="46"/>
      <c r="O30" s="47"/>
      <c r="P30" s="44"/>
      <c r="Q30" s="45"/>
    </row>
    <row r="31" spans="1:18" ht="15">
      <c r="A31" s="36" t="s">
        <v>44</v>
      </c>
      <c r="B31" s="37" t="s">
        <v>109</v>
      </c>
      <c r="C31" s="38"/>
      <c r="D31" s="39"/>
      <c r="E31" s="39">
        <v>3</v>
      </c>
      <c r="F31" s="40"/>
      <c r="G31" s="130">
        <f t="shared" si="0"/>
        <v>102</v>
      </c>
      <c r="H31" s="42">
        <v>85</v>
      </c>
      <c r="I31" s="131">
        <v>17</v>
      </c>
      <c r="J31" s="44"/>
      <c r="K31" s="45"/>
      <c r="L31" s="44">
        <v>102</v>
      </c>
      <c r="M31" s="45"/>
      <c r="N31" s="46"/>
      <c r="O31" s="47"/>
      <c r="P31" s="44"/>
      <c r="Q31" s="45"/>
    </row>
    <row r="32" spans="1:18" ht="15">
      <c r="A32" s="36" t="s">
        <v>45</v>
      </c>
      <c r="B32" s="37" t="s">
        <v>110</v>
      </c>
      <c r="C32" s="38"/>
      <c r="D32" s="39"/>
      <c r="E32" s="39">
        <v>3</v>
      </c>
      <c r="F32" s="40"/>
      <c r="G32" s="130">
        <f t="shared" si="0"/>
        <v>102</v>
      </c>
      <c r="H32" s="42">
        <v>62</v>
      </c>
      <c r="I32" s="131">
        <v>40</v>
      </c>
      <c r="J32" s="44"/>
      <c r="K32" s="45"/>
      <c r="L32" s="44">
        <v>102</v>
      </c>
      <c r="M32" s="45"/>
      <c r="N32" s="46"/>
      <c r="O32" s="47"/>
      <c r="P32" s="44"/>
      <c r="Q32" s="45"/>
    </row>
    <row r="33" spans="1:18" ht="15">
      <c r="A33" s="36" t="s">
        <v>46</v>
      </c>
      <c r="B33" s="37" t="s">
        <v>100</v>
      </c>
      <c r="C33" s="38"/>
      <c r="D33" s="39"/>
      <c r="E33" s="39">
        <v>3</v>
      </c>
      <c r="F33" s="40"/>
      <c r="G33" s="130">
        <f t="shared" si="0"/>
        <v>99</v>
      </c>
      <c r="H33" s="42">
        <v>68</v>
      </c>
      <c r="I33" s="131">
        <v>31</v>
      </c>
      <c r="J33" s="44"/>
      <c r="K33" s="45"/>
      <c r="L33" s="44">
        <v>99</v>
      </c>
      <c r="M33" s="45"/>
      <c r="N33" s="46"/>
      <c r="O33" s="47"/>
      <c r="P33" s="44"/>
      <c r="Q33" s="45"/>
    </row>
    <row r="34" spans="1:18" ht="15">
      <c r="A34" s="36" t="s">
        <v>47</v>
      </c>
      <c r="B34" s="37" t="s">
        <v>139</v>
      </c>
      <c r="C34" s="38"/>
      <c r="D34" s="39"/>
      <c r="E34" s="39"/>
      <c r="F34" s="40">
        <v>4</v>
      </c>
      <c r="G34" s="130">
        <f t="shared" si="0"/>
        <v>72</v>
      </c>
      <c r="H34" s="42">
        <v>51</v>
      </c>
      <c r="I34" s="131">
        <v>21</v>
      </c>
      <c r="J34" s="44"/>
      <c r="K34" s="45"/>
      <c r="L34" s="44"/>
      <c r="M34" s="45">
        <v>72</v>
      </c>
      <c r="N34" s="46"/>
      <c r="O34" s="47"/>
      <c r="P34" s="44"/>
      <c r="Q34" s="45"/>
    </row>
    <row r="35" spans="1:18" ht="30">
      <c r="A35" s="36" t="s">
        <v>48</v>
      </c>
      <c r="B35" s="37" t="s">
        <v>111</v>
      </c>
      <c r="C35" s="38"/>
      <c r="D35" s="39"/>
      <c r="E35" s="39"/>
      <c r="F35" s="40">
        <v>4</v>
      </c>
      <c r="G35" s="130">
        <f t="shared" si="0"/>
        <v>68</v>
      </c>
      <c r="H35" s="42">
        <v>51</v>
      </c>
      <c r="I35" s="131">
        <v>17</v>
      </c>
      <c r="J35" s="44"/>
      <c r="K35" s="45"/>
      <c r="L35" s="44"/>
      <c r="M35" s="45">
        <v>68</v>
      </c>
      <c r="N35" s="46"/>
      <c r="O35" s="47"/>
      <c r="P35" s="44"/>
      <c r="Q35" s="45"/>
    </row>
    <row r="36" spans="1:18" ht="15">
      <c r="A36" s="36" t="s">
        <v>49</v>
      </c>
      <c r="B36" s="37" t="s">
        <v>112</v>
      </c>
      <c r="C36" s="38"/>
      <c r="D36" s="39"/>
      <c r="E36" s="39">
        <v>4</v>
      </c>
      <c r="F36" s="40">
        <v>3</v>
      </c>
      <c r="G36" s="130">
        <f t="shared" si="0"/>
        <v>116</v>
      </c>
      <c r="H36" s="42">
        <v>85</v>
      </c>
      <c r="I36" s="131">
        <v>31</v>
      </c>
      <c r="J36" s="44"/>
      <c r="K36" s="45"/>
      <c r="L36" s="44">
        <v>68</v>
      </c>
      <c r="M36" s="45">
        <v>48</v>
      </c>
      <c r="N36" s="46"/>
      <c r="O36" s="47"/>
      <c r="P36" s="44"/>
      <c r="Q36" s="45"/>
    </row>
    <row r="37" spans="1:18" ht="15">
      <c r="A37" s="36" t="s">
        <v>61</v>
      </c>
      <c r="B37" s="37" t="s">
        <v>113</v>
      </c>
      <c r="C37" s="38"/>
      <c r="D37" s="39"/>
      <c r="E37" s="39">
        <v>3</v>
      </c>
      <c r="F37" s="40"/>
      <c r="G37" s="130">
        <f t="shared" si="0"/>
        <v>102</v>
      </c>
      <c r="H37" s="42">
        <v>85</v>
      </c>
      <c r="I37" s="131">
        <v>17</v>
      </c>
      <c r="J37" s="44"/>
      <c r="K37" s="45"/>
      <c r="L37" s="44">
        <v>102</v>
      </c>
      <c r="M37" s="45"/>
      <c r="N37" s="46"/>
      <c r="O37" s="47"/>
      <c r="P37" s="44"/>
      <c r="Q37" s="45"/>
    </row>
    <row r="38" spans="1:18" ht="15">
      <c r="A38" s="36" t="s">
        <v>62</v>
      </c>
      <c r="B38" s="37" t="s">
        <v>114</v>
      </c>
      <c r="C38" s="38"/>
      <c r="D38" s="39"/>
      <c r="E38" s="39">
        <v>5</v>
      </c>
      <c r="F38" s="40"/>
      <c r="G38" s="130">
        <f t="shared" si="0"/>
        <v>68</v>
      </c>
      <c r="H38" s="42">
        <v>51</v>
      </c>
      <c r="I38" s="131">
        <v>17</v>
      </c>
      <c r="J38" s="44"/>
      <c r="K38" s="45"/>
      <c r="L38" s="44"/>
      <c r="M38" s="45"/>
      <c r="N38" s="46">
        <v>68</v>
      </c>
      <c r="O38" s="47"/>
      <c r="P38" s="44"/>
      <c r="Q38" s="45"/>
    </row>
    <row r="39" spans="1:18" ht="15">
      <c r="A39" s="36" t="s">
        <v>63</v>
      </c>
      <c r="B39" s="37" t="s">
        <v>115</v>
      </c>
      <c r="C39" s="38"/>
      <c r="D39" s="39"/>
      <c r="E39" s="39">
        <v>4</v>
      </c>
      <c r="F39" s="40"/>
      <c r="G39" s="130">
        <f t="shared" si="0"/>
        <v>93</v>
      </c>
      <c r="H39" s="42">
        <v>68</v>
      </c>
      <c r="I39" s="131">
        <v>25</v>
      </c>
      <c r="J39" s="44"/>
      <c r="K39" s="45"/>
      <c r="L39" s="44"/>
      <c r="M39" s="45">
        <v>93</v>
      </c>
      <c r="N39" s="46"/>
      <c r="O39" s="47"/>
      <c r="P39" s="44"/>
      <c r="Q39" s="45"/>
    </row>
    <row r="40" spans="1:18" ht="30">
      <c r="A40" s="48" t="s">
        <v>64</v>
      </c>
      <c r="B40" s="79" t="s">
        <v>116</v>
      </c>
      <c r="C40" s="103"/>
      <c r="D40" s="86"/>
      <c r="E40" s="86">
        <v>6</v>
      </c>
      <c r="F40" s="104"/>
      <c r="G40" s="130">
        <v>96</v>
      </c>
      <c r="H40" s="49">
        <v>68</v>
      </c>
      <c r="I40" s="132">
        <v>28</v>
      </c>
      <c r="J40" s="50"/>
      <c r="K40" s="51"/>
      <c r="L40" s="50"/>
      <c r="M40" s="51"/>
      <c r="N40" s="52"/>
      <c r="O40" s="53">
        <v>96</v>
      </c>
      <c r="P40" s="50"/>
      <c r="Q40" s="51"/>
    </row>
    <row r="41" spans="1:18" ht="15">
      <c r="A41" s="48" t="s">
        <v>117</v>
      </c>
      <c r="B41" s="79" t="s">
        <v>118</v>
      </c>
      <c r="C41" s="103"/>
      <c r="D41" s="86"/>
      <c r="E41" s="86">
        <v>4</v>
      </c>
      <c r="F41" s="104"/>
      <c r="G41" s="130">
        <v>72</v>
      </c>
      <c r="H41" s="49">
        <v>51</v>
      </c>
      <c r="I41" s="132">
        <v>21</v>
      </c>
      <c r="J41" s="50"/>
      <c r="K41" s="51"/>
      <c r="L41" s="50"/>
      <c r="M41" s="51">
        <v>72</v>
      </c>
      <c r="N41" s="52"/>
      <c r="O41" s="53"/>
      <c r="P41" s="50"/>
      <c r="Q41" s="51"/>
    </row>
    <row r="42" spans="1:18" thickBot="1">
      <c r="A42" s="48" t="s">
        <v>119</v>
      </c>
      <c r="B42" s="79" t="s">
        <v>120</v>
      </c>
      <c r="C42" s="124"/>
      <c r="D42" s="125"/>
      <c r="E42" s="125">
        <v>5</v>
      </c>
      <c r="F42" s="126"/>
      <c r="G42" s="130">
        <f t="shared" si="0"/>
        <v>102</v>
      </c>
      <c r="H42" s="133">
        <v>85</v>
      </c>
      <c r="I42" s="134">
        <v>17</v>
      </c>
      <c r="J42" s="50"/>
      <c r="K42" s="51"/>
      <c r="L42" s="50"/>
      <c r="M42" s="51"/>
      <c r="N42" s="52">
        <v>102</v>
      </c>
      <c r="O42" s="53"/>
      <c r="P42" s="50"/>
      <c r="Q42" s="51"/>
    </row>
    <row r="43" spans="1:18" s="8" customFormat="1" thickBot="1">
      <c r="A43" s="181" t="s">
        <v>50</v>
      </c>
      <c r="B43" s="182"/>
      <c r="C43" s="182"/>
      <c r="D43" s="182"/>
      <c r="E43" s="182"/>
      <c r="F43" s="183"/>
      <c r="G43" s="82">
        <f t="shared" ref="G43:G65" si="3">SUM(J43:Q43)</f>
        <v>2431</v>
      </c>
      <c r="H43" s="87"/>
      <c r="I43" s="135"/>
      <c r="J43" s="82">
        <f>J44+J49+J55+J59+J63</f>
        <v>0</v>
      </c>
      <c r="K43" s="83">
        <f>K44+K49+K55+K59+K63</f>
        <v>0</v>
      </c>
      <c r="L43" s="82">
        <f>L44+L49+L55+L59+L63</f>
        <v>0</v>
      </c>
      <c r="M43" s="83">
        <f>M44+M49+M55+M59+M63</f>
        <v>192</v>
      </c>
      <c r="N43" s="84">
        <f>N44+N49+N55+N59+N63</f>
        <v>175</v>
      </c>
      <c r="O43" s="81">
        <f>O44+O49+O55+O59+O63</f>
        <v>804</v>
      </c>
      <c r="P43" s="82">
        <f>P44+P49+P55+P59+P63</f>
        <v>612</v>
      </c>
      <c r="Q43" s="83">
        <f>Q44+Q49+Q55+Q59+Q63</f>
        <v>648</v>
      </c>
      <c r="R43"/>
    </row>
    <row r="44" spans="1:18" s="7" customFormat="1" ht="29.25" thickBot="1">
      <c r="A44" s="89" t="s">
        <v>51</v>
      </c>
      <c r="B44" s="90" t="s">
        <v>121</v>
      </c>
      <c r="C44" s="91">
        <v>1</v>
      </c>
      <c r="D44" s="92"/>
      <c r="E44" s="92"/>
      <c r="F44" s="93"/>
      <c r="G44" s="94">
        <f t="shared" si="3"/>
        <v>702</v>
      </c>
      <c r="H44" s="95"/>
      <c r="I44" s="96"/>
      <c r="J44" s="97">
        <f t="shared" ref="J44:Q44" si="4">SUM(J45:J48)</f>
        <v>0</v>
      </c>
      <c r="K44" s="98">
        <f t="shared" si="4"/>
        <v>0</v>
      </c>
      <c r="L44" s="97">
        <f t="shared" si="4"/>
        <v>0</v>
      </c>
      <c r="M44" s="98">
        <f t="shared" si="4"/>
        <v>96</v>
      </c>
      <c r="N44" s="99">
        <f t="shared" si="4"/>
        <v>124</v>
      </c>
      <c r="O44" s="100">
        <f t="shared" si="4"/>
        <v>482</v>
      </c>
      <c r="P44" s="97">
        <f t="shared" si="4"/>
        <v>0</v>
      </c>
      <c r="Q44" s="98">
        <f t="shared" si="4"/>
        <v>0</v>
      </c>
      <c r="R44"/>
    </row>
    <row r="45" spans="1:18" ht="45">
      <c r="A45" s="24" t="s">
        <v>89</v>
      </c>
      <c r="B45" s="25" t="s">
        <v>122</v>
      </c>
      <c r="C45" s="101">
        <v>6</v>
      </c>
      <c r="D45" s="85"/>
      <c r="E45" s="85"/>
      <c r="F45" s="102">
        <v>45</v>
      </c>
      <c r="G45" s="29">
        <f t="shared" si="3"/>
        <v>243</v>
      </c>
      <c r="H45" s="63">
        <v>170</v>
      </c>
      <c r="I45" s="64">
        <v>73</v>
      </c>
      <c r="J45" s="65"/>
      <c r="K45" s="66"/>
      <c r="L45" s="65"/>
      <c r="M45" s="66">
        <v>96</v>
      </c>
      <c r="N45" s="67">
        <v>73</v>
      </c>
      <c r="O45" s="68">
        <v>74</v>
      </c>
      <c r="P45" s="65"/>
      <c r="Q45" s="66"/>
    </row>
    <row r="46" spans="1:18" ht="30">
      <c r="A46" s="36" t="s">
        <v>123</v>
      </c>
      <c r="B46" s="37" t="s">
        <v>124</v>
      </c>
      <c r="C46" s="38"/>
      <c r="D46" s="39"/>
      <c r="E46" s="39">
        <v>6</v>
      </c>
      <c r="F46" s="40">
        <v>5</v>
      </c>
      <c r="G46" s="41">
        <f t="shared" si="3"/>
        <v>171</v>
      </c>
      <c r="H46" s="73">
        <v>120</v>
      </c>
      <c r="I46" s="74">
        <v>51</v>
      </c>
      <c r="J46" s="75"/>
      <c r="K46" s="76"/>
      <c r="L46" s="75"/>
      <c r="M46" s="76"/>
      <c r="N46" s="77">
        <v>51</v>
      </c>
      <c r="O46" s="78">
        <v>120</v>
      </c>
      <c r="P46" s="75"/>
      <c r="Q46" s="76"/>
    </row>
    <row r="47" spans="1:18" ht="15">
      <c r="A47" s="36" t="s">
        <v>90</v>
      </c>
      <c r="B47" s="37" t="s">
        <v>91</v>
      </c>
      <c r="C47" s="38"/>
      <c r="D47" s="39"/>
      <c r="E47" s="39">
        <v>6</v>
      </c>
      <c r="F47" s="40"/>
      <c r="G47" s="41">
        <f t="shared" si="3"/>
        <v>144</v>
      </c>
      <c r="H47" s="73"/>
      <c r="I47" s="74">
        <v>144</v>
      </c>
      <c r="J47" s="75"/>
      <c r="K47" s="76"/>
      <c r="L47" s="75"/>
      <c r="M47" s="76"/>
      <c r="N47" s="77"/>
      <c r="O47" s="78">
        <v>144</v>
      </c>
      <c r="P47" s="75"/>
      <c r="Q47" s="76"/>
    </row>
    <row r="48" spans="1:18" thickBot="1">
      <c r="A48" s="36" t="s">
        <v>92</v>
      </c>
      <c r="B48" s="37" t="s">
        <v>93</v>
      </c>
      <c r="C48" s="38"/>
      <c r="D48" s="39"/>
      <c r="E48" s="39">
        <v>6</v>
      </c>
      <c r="F48" s="40"/>
      <c r="G48" s="41">
        <f t="shared" si="3"/>
        <v>144</v>
      </c>
      <c r="H48" s="73"/>
      <c r="I48" s="74">
        <v>144</v>
      </c>
      <c r="J48" s="75"/>
      <c r="K48" s="76"/>
      <c r="L48" s="75"/>
      <c r="M48" s="76"/>
      <c r="N48" s="77"/>
      <c r="O48" s="78">
        <v>144</v>
      </c>
      <c r="P48" s="75"/>
      <c r="Q48" s="76"/>
    </row>
    <row r="49" spans="1:18" s="7" customFormat="1" ht="29.25" thickBot="1">
      <c r="A49" s="89" t="s">
        <v>52</v>
      </c>
      <c r="B49" s="90" t="s">
        <v>125</v>
      </c>
      <c r="C49" s="91">
        <v>1</v>
      </c>
      <c r="D49" s="92"/>
      <c r="E49" s="92"/>
      <c r="F49" s="93"/>
      <c r="G49" s="94">
        <f t="shared" si="3"/>
        <v>818</v>
      </c>
      <c r="H49" s="94"/>
      <c r="I49" s="100"/>
      <c r="J49" s="97">
        <f t="shared" ref="J49:Q49" si="5">SUM(J50:J54)</f>
        <v>0</v>
      </c>
      <c r="K49" s="98">
        <f t="shared" si="5"/>
        <v>0</v>
      </c>
      <c r="L49" s="97">
        <f t="shared" si="5"/>
        <v>0</v>
      </c>
      <c r="M49" s="98">
        <f t="shared" si="5"/>
        <v>96</v>
      </c>
      <c r="N49" s="99">
        <f t="shared" si="5"/>
        <v>51</v>
      </c>
      <c r="O49" s="100">
        <f t="shared" si="5"/>
        <v>322</v>
      </c>
      <c r="P49" s="97">
        <f t="shared" si="5"/>
        <v>349</v>
      </c>
      <c r="Q49" s="98">
        <f t="shared" si="5"/>
        <v>0</v>
      </c>
      <c r="R49"/>
    </row>
    <row r="50" spans="1:18" ht="45">
      <c r="A50" s="24" t="s">
        <v>94</v>
      </c>
      <c r="B50" s="25" t="s">
        <v>126</v>
      </c>
      <c r="C50" s="101">
        <v>6</v>
      </c>
      <c r="D50" s="85"/>
      <c r="E50" s="85"/>
      <c r="F50" s="102">
        <v>45</v>
      </c>
      <c r="G50" s="29">
        <f t="shared" si="3"/>
        <v>243</v>
      </c>
      <c r="H50" s="63">
        <v>187</v>
      </c>
      <c r="I50" s="64">
        <v>56</v>
      </c>
      <c r="J50" s="65"/>
      <c r="K50" s="66"/>
      <c r="L50" s="65"/>
      <c r="M50" s="66">
        <v>96</v>
      </c>
      <c r="N50" s="67">
        <v>51</v>
      </c>
      <c r="O50" s="68">
        <v>96</v>
      </c>
      <c r="P50" s="65"/>
      <c r="Q50" s="66"/>
    </row>
    <row r="51" spans="1:18" ht="30">
      <c r="A51" s="36" t="s">
        <v>101</v>
      </c>
      <c r="B51" s="37" t="s">
        <v>127</v>
      </c>
      <c r="C51" s="38">
        <v>7</v>
      </c>
      <c r="D51" s="39"/>
      <c r="E51" s="39"/>
      <c r="F51" s="40">
        <v>6</v>
      </c>
      <c r="G51" s="41">
        <f t="shared" si="3"/>
        <v>150</v>
      </c>
      <c r="H51" s="73">
        <v>119</v>
      </c>
      <c r="I51" s="74">
        <v>31</v>
      </c>
      <c r="J51" s="75"/>
      <c r="K51" s="76"/>
      <c r="L51" s="75"/>
      <c r="M51" s="76"/>
      <c r="N51" s="77"/>
      <c r="O51" s="78">
        <v>48</v>
      </c>
      <c r="P51" s="75">
        <v>102</v>
      </c>
      <c r="Q51" s="76"/>
    </row>
    <row r="52" spans="1:18" ht="30">
      <c r="A52" s="36" t="s">
        <v>128</v>
      </c>
      <c r="B52" s="37" t="s">
        <v>129</v>
      </c>
      <c r="C52" s="38"/>
      <c r="D52" s="39"/>
      <c r="E52" s="39">
        <v>7</v>
      </c>
      <c r="F52" s="40">
        <v>6</v>
      </c>
      <c r="G52" s="41">
        <f t="shared" si="3"/>
        <v>137</v>
      </c>
      <c r="H52" s="73">
        <v>119</v>
      </c>
      <c r="I52" s="74">
        <v>18</v>
      </c>
      <c r="J52" s="75"/>
      <c r="K52" s="76"/>
      <c r="L52" s="75"/>
      <c r="M52" s="76"/>
      <c r="N52" s="77"/>
      <c r="O52" s="78">
        <v>34</v>
      </c>
      <c r="P52" s="75">
        <v>103</v>
      </c>
      <c r="Q52" s="76"/>
    </row>
    <row r="53" spans="1:18" ht="15">
      <c r="A53" s="36" t="s">
        <v>95</v>
      </c>
      <c r="B53" s="37" t="s">
        <v>130</v>
      </c>
      <c r="C53" s="38"/>
      <c r="D53" s="39"/>
      <c r="E53" s="39">
        <v>6</v>
      </c>
      <c r="F53" s="40"/>
      <c r="G53" s="41">
        <f t="shared" si="3"/>
        <v>144</v>
      </c>
      <c r="H53" s="73"/>
      <c r="I53" s="74">
        <v>144</v>
      </c>
      <c r="J53" s="75"/>
      <c r="K53" s="76"/>
      <c r="L53" s="75"/>
      <c r="M53" s="76"/>
      <c r="N53" s="77"/>
      <c r="O53" s="78">
        <v>144</v>
      </c>
      <c r="P53" s="75"/>
      <c r="Q53" s="76"/>
    </row>
    <row r="54" spans="1:18" thickBot="1">
      <c r="A54" s="36" t="s">
        <v>96</v>
      </c>
      <c r="B54" s="37" t="s">
        <v>93</v>
      </c>
      <c r="C54" s="38"/>
      <c r="D54" s="39"/>
      <c r="E54" s="39">
        <v>7</v>
      </c>
      <c r="F54" s="40"/>
      <c r="G54" s="41">
        <f t="shared" si="3"/>
        <v>144</v>
      </c>
      <c r="H54" s="73"/>
      <c r="I54" s="74">
        <v>144</v>
      </c>
      <c r="J54" s="75"/>
      <c r="K54" s="76"/>
      <c r="L54" s="75"/>
      <c r="M54" s="76"/>
      <c r="N54" s="77"/>
      <c r="O54" s="78"/>
      <c r="P54" s="75">
        <v>144</v>
      </c>
      <c r="Q54" s="76"/>
    </row>
    <row r="55" spans="1:18" s="7" customFormat="1" ht="72" thickBot="1">
      <c r="A55" s="89" t="s">
        <v>53</v>
      </c>
      <c r="B55" s="90" t="s">
        <v>131</v>
      </c>
      <c r="C55" s="91">
        <v>1</v>
      </c>
      <c r="D55" s="92"/>
      <c r="E55" s="92"/>
      <c r="F55" s="93"/>
      <c r="G55" s="94">
        <f t="shared" si="3"/>
        <v>360</v>
      </c>
      <c r="H55" s="94"/>
      <c r="I55" s="100"/>
      <c r="J55" s="97">
        <f t="shared" ref="J55:Q55" si="6">SUM(J56:J58)</f>
        <v>0</v>
      </c>
      <c r="K55" s="98">
        <f t="shared" si="6"/>
        <v>0</v>
      </c>
      <c r="L55" s="97">
        <f t="shared" si="6"/>
        <v>0</v>
      </c>
      <c r="M55" s="98">
        <f t="shared" si="6"/>
        <v>0</v>
      </c>
      <c r="N55" s="99">
        <f t="shared" si="6"/>
        <v>0</v>
      </c>
      <c r="O55" s="100">
        <f t="shared" si="6"/>
        <v>0</v>
      </c>
      <c r="P55" s="97">
        <f t="shared" si="6"/>
        <v>144</v>
      </c>
      <c r="Q55" s="98">
        <f t="shared" si="6"/>
        <v>216</v>
      </c>
      <c r="R55"/>
    </row>
    <row r="56" spans="1:18" ht="45">
      <c r="A56" s="24" t="s">
        <v>97</v>
      </c>
      <c r="B56" s="25" t="s">
        <v>132</v>
      </c>
      <c r="C56" s="101">
        <v>7</v>
      </c>
      <c r="D56" s="85"/>
      <c r="E56" s="85"/>
      <c r="F56" s="102"/>
      <c r="G56" s="29">
        <f t="shared" si="3"/>
        <v>144</v>
      </c>
      <c r="H56" s="63">
        <v>85</v>
      </c>
      <c r="I56" s="64">
        <v>59</v>
      </c>
      <c r="J56" s="65"/>
      <c r="K56" s="66"/>
      <c r="L56" s="65"/>
      <c r="M56" s="66"/>
      <c r="N56" s="67"/>
      <c r="O56" s="68"/>
      <c r="P56" s="65">
        <v>144</v>
      </c>
      <c r="Q56" s="66"/>
    </row>
    <row r="57" spans="1:18" ht="15">
      <c r="A57" s="36" t="s">
        <v>98</v>
      </c>
      <c r="B57" s="37" t="s">
        <v>91</v>
      </c>
      <c r="C57" s="38"/>
      <c r="D57" s="39"/>
      <c r="E57" s="39">
        <v>8</v>
      </c>
      <c r="F57" s="40"/>
      <c r="G57" s="41">
        <f t="shared" si="3"/>
        <v>144</v>
      </c>
      <c r="H57" s="73"/>
      <c r="I57" s="74">
        <v>144</v>
      </c>
      <c r="J57" s="75"/>
      <c r="K57" s="76"/>
      <c r="L57" s="75"/>
      <c r="M57" s="76"/>
      <c r="N57" s="77"/>
      <c r="O57" s="78"/>
      <c r="P57" s="75"/>
      <c r="Q57" s="76">
        <v>144</v>
      </c>
    </row>
    <row r="58" spans="1:18" thickBot="1">
      <c r="A58" s="36" t="s">
        <v>99</v>
      </c>
      <c r="B58" s="37" t="s">
        <v>93</v>
      </c>
      <c r="C58" s="38"/>
      <c r="D58" s="39"/>
      <c r="E58" s="39">
        <v>8</v>
      </c>
      <c r="F58" s="40"/>
      <c r="G58" s="41">
        <f t="shared" si="3"/>
        <v>72</v>
      </c>
      <c r="H58" s="73"/>
      <c r="I58" s="74">
        <v>72</v>
      </c>
      <c r="J58" s="75"/>
      <c r="K58" s="76"/>
      <c r="L58" s="75"/>
      <c r="M58" s="76"/>
      <c r="N58" s="77"/>
      <c r="O58" s="78"/>
      <c r="P58" s="75"/>
      <c r="Q58" s="76">
        <v>72</v>
      </c>
    </row>
    <row r="59" spans="1:18" s="7" customFormat="1" ht="43.5" thickBot="1">
      <c r="A59" s="89" t="s">
        <v>54</v>
      </c>
      <c r="B59" s="90" t="s">
        <v>102</v>
      </c>
      <c r="C59" s="91"/>
      <c r="D59" s="92"/>
      <c r="E59" s="92"/>
      <c r="F59" s="93"/>
      <c r="G59" s="94">
        <f t="shared" si="3"/>
        <v>407</v>
      </c>
      <c r="H59" s="95"/>
      <c r="I59" s="96"/>
      <c r="J59" s="97">
        <f t="shared" ref="J59:Q59" si="7">SUM(J60:J62)</f>
        <v>0</v>
      </c>
      <c r="K59" s="98">
        <f t="shared" si="7"/>
        <v>0</v>
      </c>
      <c r="L59" s="97">
        <f t="shared" si="7"/>
        <v>0</v>
      </c>
      <c r="M59" s="98">
        <f t="shared" si="7"/>
        <v>0</v>
      </c>
      <c r="N59" s="99">
        <f t="shared" si="7"/>
        <v>0</v>
      </c>
      <c r="O59" s="100">
        <f t="shared" si="7"/>
        <v>0</v>
      </c>
      <c r="P59" s="97">
        <f t="shared" si="7"/>
        <v>119</v>
      </c>
      <c r="Q59" s="98">
        <f t="shared" si="7"/>
        <v>288</v>
      </c>
      <c r="R59"/>
    </row>
    <row r="60" spans="1:18" ht="15">
      <c r="A60" s="24" t="s">
        <v>103</v>
      </c>
      <c r="B60" s="25" t="s">
        <v>133</v>
      </c>
      <c r="C60" s="101">
        <v>7</v>
      </c>
      <c r="D60" s="85"/>
      <c r="E60" s="85"/>
      <c r="F60" s="102"/>
      <c r="G60" s="29">
        <f t="shared" si="3"/>
        <v>119</v>
      </c>
      <c r="H60" s="63">
        <v>71</v>
      </c>
      <c r="I60" s="64">
        <v>48</v>
      </c>
      <c r="J60" s="65"/>
      <c r="K60" s="66"/>
      <c r="L60" s="65"/>
      <c r="M60" s="66"/>
      <c r="N60" s="67"/>
      <c r="O60" s="68"/>
      <c r="P60" s="65">
        <v>119</v>
      </c>
      <c r="Q60" s="66"/>
    </row>
    <row r="61" spans="1:18" ht="15">
      <c r="A61" s="36" t="s">
        <v>104</v>
      </c>
      <c r="B61" s="37" t="s">
        <v>91</v>
      </c>
      <c r="C61" s="38"/>
      <c r="D61" s="39"/>
      <c r="E61" s="39">
        <v>8</v>
      </c>
      <c r="F61" s="40"/>
      <c r="G61" s="41">
        <f t="shared" si="3"/>
        <v>144</v>
      </c>
      <c r="H61" s="73"/>
      <c r="I61" s="74">
        <v>144</v>
      </c>
      <c r="J61" s="75"/>
      <c r="K61" s="76"/>
      <c r="L61" s="75"/>
      <c r="M61" s="76"/>
      <c r="N61" s="77"/>
      <c r="O61" s="78"/>
      <c r="P61" s="75"/>
      <c r="Q61" s="76">
        <v>144</v>
      </c>
    </row>
    <row r="62" spans="1:18" thickBot="1">
      <c r="A62" s="36" t="s">
        <v>105</v>
      </c>
      <c r="B62" s="37" t="s">
        <v>93</v>
      </c>
      <c r="C62" s="38"/>
      <c r="D62" s="39"/>
      <c r="E62" s="39">
        <v>8</v>
      </c>
      <c r="F62" s="40"/>
      <c r="G62" s="41">
        <f t="shared" si="3"/>
        <v>144</v>
      </c>
      <c r="H62" s="73"/>
      <c r="I62" s="74">
        <v>144</v>
      </c>
      <c r="J62" s="75"/>
      <c r="K62" s="76"/>
      <c r="L62" s="75"/>
      <c r="M62" s="76"/>
      <c r="N62" s="77"/>
      <c r="O62" s="78"/>
      <c r="P62" s="75"/>
      <c r="Q62" s="76">
        <v>144</v>
      </c>
    </row>
    <row r="63" spans="1:18" s="7" customFormat="1" thickBot="1">
      <c r="A63" s="89" t="s">
        <v>55</v>
      </c>
      <c r="B63" s="90" t="s">
        <v>106</v>
      </c>
      <c r="C63" s="111">
        <v>8</v>
      </c>
      <c r="D63" s="112"/>
      <c r="E63" s="112"/>
      <c r="F63" s="113"/>
      <c r="G63" s="146">
        <f t="shared" si="3"/>
        <v>144</v>
      </c>
      <c r="H63" s="105"/>
      <c r="I63" s="106">
        <v>144</v>
      </c>
      <c r="J63" s="107"/>
      <c r="K63" s="108"/>
      <c r="L63" s="107"/>
      <c r="M63" s="108"/>
      <c r="N63" s="142"/>
      <c r="O63" s="143"/>
      <c r="P63" s="144"/>
      <c r="Q63" s="145">
        <v>144</v>
      </c>
      <c r="R63"/>
    </row>
    <row r="64" spans="1:18" s="8" customFormat="1" thickBot="1">
      <c r="A64" s="184" t="s">
        <v>56</v>
      </c>
      <c r="B64" s="185"/>
      <c r="C64" s="185"/>
      <c r="D64" s="185"/>
      <c r="E64" s="185"/>
      <c r="F64" s="186"/>
      <c r="G64" s="82">
        <f t="shared" si="3"/>
        <v>216</v>
      </c>
      <c r="H64" s="87"/>
      <c r="I64" s="88"/>
      <c r="J64" s="82">
        <f>J65</f>
        <v>0</v>
      </c>
      <c r="K64" s="83">
        <f t="shared" ref="K64:Q64" si="8">K65</f>
        <v>0</v>
      </c>
      <c r="L64" s="82">
        <f t="shared" si="8"/>
        <v>0</v>
      </c>
      <c r="M64" s="83">
        <f t="shared" si="8"/>
        <v>0</v>
      </c>
      <c r="N64" s="84">
        <f t="shared" si="8"/>
        <v>0</v>
      </c>
      <c r="O64" s="81">
        <f t="shared" si="8"/>
        <v>0</v>
      </c>
      <c r="P64" s="82">
        <f t="shared" si="8"/>
        <v>0</v>
      </c>
      <c r="Q64" s="83">
        <f t="shared" si="8"/>
        <v>216</v>
      </c>
      <c r="R64"/>
    </row>
    <row r="65" spans="1:18" thickBot="1">
      <c r="A65" s="109"/>
      <c r="B65" s="110" t="s">
        <v>57</v>
      </c>
      <c r="C65" s="111">
        <v>8</v>
      </c>
      <c r="D65" s="112"/>
      <c r="E65" s="112"/>
      <c r="F65" s="113"/>
      <c r="G65" s="114">
        <f t="shared" si="3"/>
        <v>216</v>
      </c>
      <c r="H65" s="115"/>
      <c r="I65" s="116">
        <v>216</v>
      </c>
      <c r="J65" s="117"/>
      <c r="K65" s="118"/>
      <c r="L65" s="117"/>
      <c r="M65" s="118"/>
      <c r="N65" s="119"/>
      <c r="O65" s="120"/>
      <c r="P65" s="117"/>
      <c r="Q65" s="118">
        <v>216</v>
      </c>
    </row>
    <row r="66" spans="1:18" s="9" customFormat="1" thickBot="1">
      <c r="A66" s="200" t="s">
        <v>70</v>
      </c>
      <c r="B66" s="201"/>
      <c r="C66" s="201"/>
      <c r="D66" s="201"/>
      <c r="E66" s="201"/>
      <c r="F66" s="201"/>
      <c r="G66" s="201"/>
      <c r="H66" s="201"/>
      <c r="I66" s="202"/>
      <c r="J66" s="12">
        <f t="shared" ref="J66:Q66" si="9">J27+J4</f>
        <v>612</v>
      </c>
      <c r="K66" s="13">
        <f t="shared" si="9"/>
        <v>864</v>
      </c>
      <c r="L66" s="12">
        <f t="shared" si="9"/>
        <v>612</v>
      </c>
      <c r="M66" s="13">
        <f t="shared" si="9"/>
        <v>864</v>
      </c>
      <c r="N66" s="14">
        <f t="shared" si="9"/>
        <v>612</v>
      </c>
      <c r="O66" s="15">
        <f t="shared" si="9"/>
        <v>900</v>
      </c>
      <c r="P66" s="12">
        <f t="shared" si="9"/>
        <v>612</v>
      </c>
      <c r="Q66" s="13">
        <f t="shared" si="9"/>
        <v>864</v>
      </c>
      <c r="R66"/>
    </row>
    <row r="67" spans="1:18" s="9" customFormat="1" thickBot="1">
      <c r="A67" s="172" t="s">
        <v>65</v>
      </c>
      <c r="B67" s="173"/>
      <c r="C67" s="173"/>
      <c r="D67" s="173"/>
      <c r="E67" s="173"/>
      <c r="F67" s="173"/>
      <c r="G67" s="173"/>
      <c r="H67" s="173"/>
      <c r="I67" s="174"/>
      <c r="J67" s="160">
        <f>SUM(J66:K66)</f>
        <v>1476</v>
      </c>
      <c r="K67" s="161"/>
      <c r="L67" s="160">
        <f>SUM(L66:M66)</f>
        <v>1476</v>
      </c>
      <c r="M67" s="161"/>
      <c r="N67" s="170">
        <f>SUM(N66:O66)</f>
        <v>1512</v>
      </c>
      <c r="O67" s="171"/>
      <c r="P67" s="160">
        <f>SUM(P66:Q66)</f>
        <v>1476</v>
      </c>
      <c r="Q67" s="161"/>
    </row>
  </sheetData>
  <sheetProtection formatCells="0" formatColumns="0" formatRows="0" insertColumns="0" insertRows="0" insertHyperlinks="0" deleteColumns="0" deleteRows="0" sort="0" autoFilter="0"/>
  <autoFilter ref="C3:F67"/>
  <mergeCells count="27">
    <mergeCell ref="A67:I67"/>
    <mergeCell ref="G1:I2"/>
    <mergeCell ref="A28:F28"/>
    <mergeCell ref="A43:F43"/>
    <mergeCell ref="A64:F64"/>
    <mergeCell ref="A27:F27"/>
    <mergeCell ref="C1:F2"/>
    <mergeCell ref="A1:B2"/>
    <mergeCell ref="A19:F19"/>
    <mergeCell ref="A4:F4"/>
    <mergeCell ref="A66:I66"/>
    <mergeCell ref="N1:O1"/>
    <mergeCell ref="P1:Q1"/>
    <mergeCell ref="P67:Q67"/>
    <mergeCell ref="J2:J3"/>
    <mergeCell ref="K2:K3"/>
    <mergeCell ref="L2:L3"/>
    <mergeCell ref="M2:M3"/>
    <mergeCell ref="N2:N3"/>
    <mergeCell ref="O2:O3"/>
    <mergeCell ref="P2:P3"/>
    <mergeCell ref="Q2:Q3"/>
    <mergeCell ref="J67:K67"/>
    <mergeCell ref="L67:M67"/>
    <mergeCell ref="N67:O67"/>
    <mergeCell ref="J1:K1"/>
    <mergeCell ref="L1:M1"/>
  </mergeCells>
  <pageMargins left="3.937007874015748E-2" right="3.937007874015748E-2" top="0.15748031496062992" bottom="0.15748031496062992" header="0.11811023622047245" footer="0.1968503937007874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2026-05-29T04:09:20Z</dcterms:modified>
</cp:coreProperties>
</file>