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55" yWindow="195" windowWidth="14745" windowHeight="7875" activeTab="1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J61" i="2" l="1"/>
  <c r="K61" i="2"/>
  <c r="L61" i="2"/>
  <c r="M61" i="2"/>
  <c r="N61" i="2"/>
  <c r="O61" i="2"/>
  <c r="Q61" i="2"/>
  <c r="P61" i="2"/>
  <c r="G71" i="2" l="1"/>
  <c r="Q70" i="2"/>
  <c r="P70" i="2"/>
  <c r="O70" i="2"/>
  <c r="N70" i="2"/>
  <c r="M70" i="2"/>
  <c r="L70" i="2"/>
  <c r="K70" i="2"/>
  <c r="J70" i="2"/>
  <c r="G61" i="2"/>
  <c r="G59" i="2"/>
  <c r="G58" i="2"/>
  <c r="G57" i="2"/>
  <c r="Q56" i="2"/>
  <c r="P56" i="2"/>
  <c r="O56" i="2"/>
  <c r="N56" i="2"/>
  <c r="M56" i="2"/>
  <c r="L56" i="2"/>
  <c r="K56" i="2"/>
  <c r="J56" i="2"/>
  <c r="G54" i="2"/>
  <c r="G53" i="2"/>
  <c r="G52" i="2"/>
  <c r="Q51" i="2"/>
  <c r="P51" i="2"/>
  <c r="O51" i="2"/>
  <c r="N51" i="2"/>
  <c r="M51" i="2"/>
  <c r="L51" i="2"/>
  <c r="K51" i="2"/>
  <c r="J51" i="2"/>
  <c r="G49" i="2"/>
  <c r="G48" i="2"/>
  <c r="G47" i="2"/>
  <c r="G46" i="2"/>
  <c r="Q45" i="2"/>
  <c r="P45" i="2"/>
  <c r="O45" i="2"/>
  <c r="N45" i="2"/>
  <c r="M45" i="2"/>
  <c r="L45" i="2"/>
  <c r="K45" i="2"/>
  <c r="J45" i="2"/>
  <c r="G43" i="2"/>
  <c r="G42" i="2"/>
  <c r="G41" i="2"/>
  <c r="G40" i="2"/>
  <c r="Q39" i="2"/>
  <c r="P39" i="2"/>
  <c r="O39" i="2"/>
  <c r="N39" i="2"/>
  <c r="M39" i="2"/>
  <c r="L39" i="2"/>
  <c r="K39" i="2"/>
  <c r="J39" i="2"/>
  <c r="G37" i="2"/>
  <c r="G36" i="2"/>
  <c r="G35" i="2"/>
  <c r="G34" i="2"/>
  <c r="G33" i="2"/>
  <c r="G32" i="2"/>
  <c r="G31" i="2"/>
  <c r="G30" i="2"/>
  <c r="G29" i="2"/>
  <c r="G28" i="2"/>
  <c r="Q27" i="2"/>
  <c r="P27" i="2"/>
  <c r="O27" i="2"/>
  <c r="N27" i="2"/>
  <c r="M27" i="2"/>
  <c r="L27" i="2"/>
  <c r="K27" i="2"/>
  <c r="J27" i="2"/>
  <c r="G25" i="2"/>
  <c r="G24" i="2"/>
  <c r="G23" i="2"/>
  <c r="G22" i="2"/>
  <c r="G21" i="2"/>
  <c r="G20" i="2"/>
  <c r="Q19" i="2"/>
  <c r="Q4" i="2" s="1"/>
  <c r="P19" i="2"/>
  <c r="P4" i="2" s="1"/>
  <c r="O19" i="2"/>
  <c r="O4" i="2" s="1"/>
  <c r="N19" i="2"/>
  <c r="N4" i="2" s="1"/>
  <c r="M19" i="2"/>
  <c r="M4" i="2" s="1"/>
  <c r="L19" i="2"/>
  <c r="L4" i="2" s="1"/>
  <c r="K19" i="2"/>
  <c r="K4" i="2" s="1"/>
  <c r="J19" i="2"/>
  <c r="J4" i="2" s="1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Q38" i="2" l="1"/>
  <c r="Q26" i="2" s="1"/>
  <c r="Q72" i="2" s="1"/>
  <c r="G56" i="2"/>
  <c r="O38" i="2"/>
  <c r="O26" i="2" s="1"/>
  <c r="O72" i="2" s="1"/>
  <c r="G70" i="2"/>
  <c r="M38" i="2"/>
  <c r="M26" i="2" s="1"/>
  <c r="M72" i="2" s="1"/>
  <c r="G27" i="2"/>
  <c r="G45" i="2"/>
  <c r="J38" i="2"/>
  <c r="J26" i="2" s="1"/>
  <c r="J72" i="2" s="1"/>
  <c r="G39" i="2"/>
  <c r="K38" i="2"/>
  <c r="K26" i="2" s="1"/>
  <c r="K72" i="2" s="1"/>
  <c r="L38" i="2"/>
  <c r="L26" i="2" s="1"/>
  <c r="L72" i="2" s="1"/>
  <c r="G51" i="2"/>
  <c r="N38" i="2"/>
  <c r="P38" i="2"/>
  <c r="P26" i="2" s="1"/>
  <c r="P72" i="2" s="1"/>
  <c r="G19" i="2"/>
  <c r="G4" i="2"/>
  <c r="L73" i="2" l="1"/>
  <c r="P73" i="2"/>
  <c r="G38" i="2"/>
  <c r="N26" i="2"/>
  <c r="N72" i="2" s="1"/>
  <c r="N73" i="2" s="1"/>
  <c r="J73" i="2"/>
  <c r="J74" i="2" l="1"/>
  <c r="G26" i="2"/>
</calcChain>
</file>

<file path=xl/sharedStrings.xml><?xml version="1.0" encoding="utf-8"?>
<sst xmlns="http://schemas.openxmlformats.org/spreadsheetml/2006/main" count="176" uniqueCount="156">
  <si>
    <t>Федеральное агентство по образованию</t>
  </si>
  <si>
    <t xml:space="preserve">  ГОСУДАРСТВЕННОЕ ПРОФЕССИОНАЛЬНОЕ ОБРАЗОВАТЕЛЬНОЕ АВТОНОМНОЕ УЧРЕЖДЕНИЕ АМУРСКОЙ ОБЛАСТИ «АМУРСКИЙ МНОГОФУНКЦИОНАЛЬНЫЙ ЦЕНТР ПРОФЕССИОНАЛЬНЫХКВАЛИФИКАЦИЙ»_x000D_
  </t>
  </si>
  <si>
    <t xml:space="preserve">Утвержден директором_x000D_
Протокол №             от </t>
  </si>
  <si>
    <t>УЧЕБНЫЙ ПЛАН</t>
  </si>
  <si>
    <t>программы подготовки квалифицированных рабочих, служащих среднего профессионального образования</t>
  </si>
  <si>
    <t>УТВЕРЖДАЮ
_x000D_ Кулыгина И.О._x000D_
"___" ____________ 20___ г.</t>
  </si>
  <si>
    <t xml:space="preserve">Квалификация: </t>
  </si>
  <si>
    <t xml:space="preserve">Форма обучения: </t>
  </si>
  <si>
    <t xml:space="preserve">Срок получения образования по ОП: </t>
  </si>
  <si>
    <t xml:space="preserve">Уровень образования, необходимый для приема на обучение: </t>
  </si>
  <si>
    <t>Год начала подготовки (по учебному плану)</t>
  </si>
  <si>
    <t>Формы пром. атт.</t>
  </si>
  <si>
    <t>Курс 1</t>
  </si>
  <si>
    <t>Курс 2</t>
  </si>
  <si>
    <t>Курс 3</t>
  </si>
  <si>
    <t>Семестр 1</t>
  </si>
  <si>
    <t>Семестр 2</t>
  </si>
  <si>
    <t>Семестр 3</t>
  </si>
  <si>
    <t>Семестр 4</t>
  </si>
  <si>
    <t>Семестр 5</t>
  </si>
  <si>
    <t>Семестр 6</t>
  </si>
  <si>
    <t>Индекс</t>
  </si>
  <si>
    <t>Наименование</t>
  </si>
  <si>
    <t>Др</t>
  </si>
  <si>
    <t>По плану</t>
  </si>
  <si>
    <t xml:space="preserve">ОД.ОБЩЕОБРАЗОВАТЕЛЬНЫЙ ЦИКЛ 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</si>
  <si>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</si>
  <si>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</si>
  <si>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</si>
  <si>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</si>
  <si>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</si>
  <si>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</si>
  <si>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</si>
  <si>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</si>
  <si>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</si>
  <si>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</si>
  <si>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</si>
  <si>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</si>
  <si>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</si>
  <si>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</si>
  <si>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 xml:space="preserve">ПП.ПРОФЕССИОНАЛЬНАЯ ПОДГОТОВКА </t>
  </si>
  <si>
    <t xml:space="preserve">ОПЦ.Общепрофессиональный цикл </t>
  </si>
  <si>
    <t>ОПЦ.01</t>
  </si>
  <si>
    <t>ОПЦ.02</t>
  </si>
  <si>
    <t>ОПЦ.03</t>
  </si>
  <si>
    <t>ОПЦ.04</t>
  </si>
  <si>
    <t>ОПЦ.05</t>
  </si>
  <si>
    <t>ОПЦ.06</t>
  </si>
  <si>
    <t>ОПЦ.07</t>
  </si>
  <si>
    <t>ОПЦ.08</t>
  </si>
  <si>
    <t xml:space="preserve">ПМ.Профессиональные модули </t>
  </si>
  <si>
    <t>ПМ.01</t>
  </si>
  <si>
    <t>ПМ.02</t>
  </si>
  <si>
    <t>ПМ.03</t>
  </si>
  <si>
    <t>ПМ.04</t>
  </si>
  <si>
    <t>ПМ.05</t>
  </si>
  <si>
    <t xml:space="preserve">ГИА.Государственная итоговая аттестация </t>
  </si>
  <si>
    <t>ГИА Государственная итоговая аттестация</t>
  </si>
  <si>
    <t>Курс 4</t>
  </si>
  <si>
    <t>Семестр 7</t>
  </si>
  <si>
    <t>Семестр 8</t>
  </si>
  <si>
    <t>ОПЦ.09</t>
  </si>
  <si>
    <t>ОПЦ.10</t>
  </si>
  <si>
    <t>Итого за курс</t>
  </si>
  <si>
    <t>Экз.</t>
  </si>
  <si>
    <t>Зач.</t>
  </si>
  <si>
    <t>Зач. с оц.</t>
  </si>
  <si>
    <t>Теория</t>
  </si>
  <si>
    <t>Итого за семестр</t>
  </si>
  <si>
    <t>Русский язык</t>
  </si>
  <si>
    <t>Литература</t>
  </si>
  <si>
    <t>История</t>
  </si>
  <si>
    <t>Обществознание</t>
  </si>
  <si>
    <t>География</t>
  </si>
  <si>
    <t>Иностранный язык</t>
  </si>
  <si>
    <t>Математика</t>
  </si>
  <si>
    <t>Информатика</t>
  </si>
  <si>
    <t>Физическая культура</t>
  </si>
  <si>
    <t>Основы безопасности и защиты Родины</t>
  </si>
  <si>
    <t>Физика</t>
  </si>
  <si>
    <t>Химия</t>
  </si>
  <si>
    <t>Биология</t>
  </si>
  <si>
    <t>Индивидуальный проект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</si>
  <si>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</si>
  <si>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</si>
  <si>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</si>
  <si>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бережливого производства</t>
  </si>
  <si>
    <t>МДК.01.01</t>
  </si>
  <si>
    <t>УП.01</t>
  </si>
  <si>
    <t>Учебная практика</t>
  </si>
  <si>
    <t>ПП.01</t>
  </si>
  <si>
    <t>Производственная практика</t>
  </si>
  <si>
    <t>МДК 02.01</t>
  </si>
  <si>
    <t>УП.02</t>
  </si>
  <si>
    <t>ПП.02</t>
  </si>
  <si>
    <t>Основы финансовой грамотности</t>
  </si>
  <si>
    <t>МДК 03.01</t>
  </si>
  <si>
    <t>УП.03</t>
  </si>
  <si>
    <t>ПП.03</t>
  </si>
  <si>
    <t>Инженерная графика</t>
  </si>
  <si>
    <t>Охрана труда</t>
  </si>
  <si>
    <t>МДК02.02</t>
  </si>
  <si>
    <t>Производственная прктика</t>
  </si>
  <si>
    <t>МДК.04.01</t>
  </si>
  <si>
    <t>УП.04</t>
  </si>
  <si>
    <t>ПП.04</t>
  </si>
  <si>
    <t>Преддипломная практика</t>
  </si>
  <si>
    <t>Информационные технологии в профессиональной технологии</t>
  </si>
  <si>
    <t>Экономика организации</t>
  </si>
  <si>
    <t>Менеджмент</t>
  </si>
  <si>
    <t>Техническая механика</t>
  </si>
  <si>
    <t>Материаловедение</t>
  </si>
  <si>
    <t>Электротехника и электроника</t>
  </si>
  <si>
    <t>Метрология,стандартизация и сертификация</t>
  </si>
  <si>
    <t>Технологические процессы в машиностроении</t>
  </si>
  <si>
    <t>Подготовка и осуществление технологических процессов изготовления сварных конструкций</t>
  </si>
  <si>
    <t>Разработка  технологических процессов и проектирование изделий</t>
  </si>
  <si>
    <t>Контроль качества сварочных работ</t>
  </si>
  <si>
    <t>Организация и планирование работ на сюорочно-сварочном участке</t>
  </si>
  <si>
    <t>Технология сварочных работ</t>
  </si>
  <si>
    <t>МДК.01.02</t>
  </si>
  <si>
    <t>Оборудование для изготовления сварных металлоконструкций</t>
  </si>
  <si>
    <t>Основы расчета и проектирования сварных конструкций</t>
  </si>
  <si>
    <t>Основы проектирования технологических процессов</t>
  </si>
  <si>
    <t>Формы и методы контроля качествасварочных швов конструкций</t>
  </si>
  <si>
    <t>Основы организации и планирования работ на сборочно-сварочном участке</t>
  </si>
  <si>
    <t>Выполнение работ по профессии рабочих ,должностей служащих ОКПР Сварщик</t>
  </si>
  <si>
    <t>МДК.05.01</t>
  </si>
  <si>
    <t>Основное и вспомогательное оборудование применяемое для сварки плавящимся электродом</t>
  </si>
  <si>
    <t>МДК.05.02</t>
  </si>
  <si>
    <t>Технология ручной дуговой сварки (наплавки) плавящимся электродом</t>
  </si>
  <si>
    <t>УП.05</t>
  </si>
  <si>
    <t>ПП.05</t>
  </si>
  <si>
    <t>МДК .05.03</t>
  </si>
  <si>
    <t>Основное и вспомогательное оборудование применяемое для сварки плавящимся электродомв защитном газе</t>
  </si>
  <si>
    <t>МДК.05.04</t>
  </si>
  <si>
    <t>Технология ручной дуговой сварки (наплавки) плавящимся электродом в защитном газе</t>
  </si>
  <si>
    <t>Социально-гуманитарный цикл</t>
  </si>
  <si>
    <t>Итого</t>
  </si>
  <si>
    <t>4</t>
  </si>
  <si>
    <t>3</t>
  </si>
  <si>
    <t>34</t>
  </si>
  <si>
    <t>15.02.19 Сварочное производство</t>
  </si>
  <si>
    <t>Техник</t>
  </si>
  <si>
    <t>очная</t>
  </si>
  <si>
    <t>3 г. 10 мес.</t>
  </si>
  <si>
    <t>основное общее образование</t>
  </si>
  <si>
    <t>2025</t>
  </si>
  <si>
    <t>ПР</t>
  </si>
  <si>
    <t>ОД.15</t>
  </si>
  <si>
    <t>ОД.16</t>
  </si>
  <si>
    <t>ОД.17</t>
  </si>
  <si>
    <t>ОД.18</t>
  </si>
  <si>
    <t>ОД.19</t>
  </si>
  <si>
    <t>ОД.20</t>
  </si>
  <si>
    <t>Экзамен по модулю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</si>
</sst>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6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 applyBorder="1"/>
    <xf numFmtId="0" fontId="2" fillId="2" borderId="0" xfId="0" applyFont="1" applyFill="1" applyBorder="1"/>
    <xf numFmtId="49" fontId="1" fillId="3" borderId="1" xfId="0" applyNumberFormat="1" applyFont="1" applyFill="1" applyBorder="1" applyAlignment="1" applyProtection="1">
      <alignment vertical="center" wrapText="1" shrinkToFit="1"/>
      <protection locked="0"/>
    </xf>
    <xf numFmtId="49" fontId="1" fillId="3" borderId="0" xfId="0" applyNumberFormat="1" applyFont="1" applyFill="1" applyBorder="1" applyAlignment="1" applyProtection="1">
      <alignment vertical="center" wrapText="1" shrinkToFit="1"/>
      <protection locked="0"/>
    </xf>
    <xf numFmtId="49" fontId="1" fillId="3" borderId="1" xfId="0" applyNumberFormat="1" applyFont="1" applyFill="1" applyBorder="1" applyAlignment="1" applyProtection="1">
      <alignment vertical="center" shrinkToFit="1"/>
      <protection locked="0"/>
    </xf>
    <xf numFmtId="49" fontId="1" fillId="3" borderId="0" xfId="0" applyNumberFormat="1" applyFont="1" applyFill="1" applyBorder="1" applyAlignment="1" applyProtection="1">
      <alignment vertical="center" shrinkToFit="1"/>
      <protection locked="0"/>
    </xf>
    <xf numFmtId="49" fontId="0" fillId="0" borderId="0" xfId="0" applyNumberForma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wrapText="1"/>
    </xf>
    <xf numFmtId="1" fontId="11" fillId="8" borderId="11" xfId="0" applyNumberFormat="1" applyFont="1" applyFill="1" applyBorder="1" applyAlignment="1">
      <alignment horizontal="center" vertical="center" shrinkToFit="1"/>
    </xf>
    <xf numFmtId="1" fontId="11" fillId="8" borderId="13" xfId="0" applyNumberFormat="1" applyFont="1" applyFill="1" applyBorder="1" applyAlignment="1">
      <alignment horizontal="center" vertical="center" shrinkToFit="1"/>
    </xf>
    <xf numFmtId="1" fontId="11" fillId="8" borderId="14" xfId="0" applyNumberFormat="1" applyFont="1" applyFill="1" applyBorder="1" applyAlignment="1">
      <alignment horizontal="center" vertical="center" shrinkToFit="1"/>
    </xf>
    <xf numFmtId="1" fontId="11" fillId="8" borderId="3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Alignment="1">
      <alignment shrinkToFit="1"/>
    </xf>
    <xf numFmtId="0" fontId="12" fillId="0" borderId="0" xfId="0" applyFont="1"/>
    <xf numFmtId="0" fontId="13" fillId="0" borderId="0" xfId="0" applyFont="1"/>
    <xf numFmtId="1" fontId="15" fillId="5" borderId="12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3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3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4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4" fillId="4" borderId="25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32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6" xfId="0" applyNumberFormat="1" applyFont="1" applyFill="1" applyBorder="1" applyAlignment="1">
      <alignment horizontal="center" vertical="center" shrinkToFit="1" readingOrder="1"/>
    </xf>
    <xf numFmtId="1" fontId="14" fillId="6" borderId="26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5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7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2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3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shrinkToFit="1" readingOrder="1"/>
    </xf>
    <xf numFmtId="1" fontId="14" fillId="6" borderId="1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9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6" xfId="0" applyNumberFormat="1" applyFont="1" applyFill="1" applyBorder="1" applyAlignment="1" applyProtection="1">
      <alignment horizontal="left" vertical="center" shrinkToFit="1" readingOrder="1"/>
      <protection locked="0"/>
    </xf>
    <xf numFmtId="1" fontId="15" fillId="5" borderId="12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31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11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13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14" xfId="0" applyNumberFormat="1" applyFont="1" applyFill="1" applyBorder="1" applyAlignment="1" applyProtection="1">
      <alignment horizontal="center" vertical="center" shrinkToFit="1" readingOrder="1"/>
      <protection hidden="1"/>
    </xf>
    <xf numFmtId="49" fontId="14" fillId="7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6" xfId="0" applyNumberFormat="1" applyFont="1" applyFill="1" applyBorder="1" applyAlignment="1">
      <alignment horizontal="center" vertical="center" wrapText="1" shrinkToFit="1" readingOrder="1"/>
    </xf>
    <xf numFmtId="1" fontId="14" fillId="6" borderId="2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wrapText="1" shrinkToFit="1" readingOrder="1"/>
    </xf>
    <xf numFmtId="1" fontId="14" fillId="6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4" borderId="5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6" borderId="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12" xfId="0" applyNumberFormat="1" applyFont="1" applyFill="1" applyBorder="1" applyAlignment="1">
      <alignment horizontal="center" vertical="center" wrapText="1" shrinkToFit="1" readingOrder="1"/>
    </xf>
    <xf numFmtId="1" fontId="15" fillId="5" borderId="31" xfId="0" applyNumberFormat="1" applyFont="1" applyFill="1" applyBorder="1" applyAlignment="1">
      <alignment horizontal="center" vertical="center" wrapText="1" shrinkToFit="1" readingOrder="1"/>
    </xf>
    <xf numFmtId="1" fontId="15" fillId="5" borderId="11" xfId="0" applyNumberFormat="1" applyFont="1" applyFill="1" applyBorder="1" applyAlignment="1">
      <alignment horizontal="center" vertical="center" wrapText="1" shrinkToFit="1" readingOrder="1"/>
    </xf>
    <xf numFmtId="1" fontId="15" fillId="5" borderId="13" xfId="0" applyNumberFormat="1" applyFont="1" applyFill="1" applyBorder="1" applyAlignment="1">
      <alignment horizontal="center" vertical="center" wrapText="1" shrinkToFit="1" readingOrder="1"/>
    </xf>
    <xf numFmtId="1" fontId="15" fillId="5" borderId="14" xfId="0" applyNumberFormat="1" applyFont="1" applyFill="1" applyBorder="1" applyAlignment="1">
      <alignment horizontal="center" vertical="center" wrapText="1" shrinkToFit="1" readingOrder="1"/>
    </xf>
    <xf numFmtId="1" fontId="14" fillId="7" borderId="2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6" fillId="5" borderId="11" xfId="0" applyNumberFormat="1" applyFont="1" applyFill="1" applyBorder="1" applyAlignment="1" applyProtection="1">
      <alignment horizontal="left" vertical="center" shrinkToFit="1" readingOrder="1"/>
      <protection locked="0"/>
    </xf>
    <xf numFmtId="49" fontId="16" fillId="5" borderId="31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6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2" xfId="0" applyNumberFormat="1" applyFont="1" applyFill="1" applyBorder="1" applyAlignment="1">
      <alignment horizontal="center" vertical="center" shrinkToFit="1" readingOrder="1"/>
    </xf>
    <xf numFmtId="1" fontId="16" fillId="5" borderId="12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5" borderId="11" xfId="0" applyNumberFormat="1" applyFont="1" applyFill="1" applyBorder="1" applyAlignment="1">
      <alignment horizontal="center" vertical="center" shrinkToFit="1" readingOrder="1"/>
    </xf>
    <xf numFmtId="1" fontId="16" fillId="5" borderId="13" xfId="0" applyNumberFormat="1" applyFont="1" applyFill="1" applyBorder="1" applyAlignment="1">
      <alignment horizontal="center" vertical="center" shrinkToFit="1" readingOrder="1"/>
    </xf>
    <xf numFmtId="1" fontId="16" fillId="5" borderId="14" xfId="0" applyNumberFormat="1" applyFont="1" applyFill="1" applyBorder="1" applyAlignment="1">
      <alignment horizontal="center" vertical="center" shrinkToFit="1" readingOrder="1"/>
    </xf>
    <xf numFmtId="1" fontId="16" fillId="5" borderId="31" xfId="0" applyNumberFormat="1" applyFont="1" applyFill="1" applyBorder="1" applyAlignment="1">
      <alignment horizontal="center" vertical="center" shrinkToFit="1" readingOrder="1"/>
    </xf>
    <xf numFmtId="1" fontId="14" fillId="7" borderId="2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26" xfId="0" applyNumberFormat="1" applyFont="1" applyFill="1" applyBorder="1" applyAlignment="1">
      <alignment horizontal="center" vertical="center" shrinkToFit="1" readingOrder="1"/>
    </xf>
    <xf numFmtId="1" fontId="16" fillId="6" borderId="1" xfId="0" applyNumberFormat="1" applyFont="1" applyFill="1" applyBorder="1" applyAlignment="1">
      <alignment horizontal="center" vertical="center" shrinkToFit="1" readingOrder="1"/>
    </xf>
    <xf numFmtId="1" fontId="14" fillId="7" borderId="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7" xfId="0" applyNumberFormat="1" applyFont="1" applyFill="1" applyBorder="1" applyAlignment="1">
      <alignment horizontal="center" vertical="center" shrinkToFit="1" readingOrder="1"/>
    </xf>
    <xf numFmtId="1" fontId="16" fillId="7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7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7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12" xfId="0" applyNumberFormat="1" applyFont="1" applyFill="1" applyBorder="1" applyAlignment="1">
      <alignment horizontal="center" vertical="center" shrinkToFit="1" readingOrder="1"/>
    </xf>
    <xf numFmtId="1" fontId="16" fillId="6" borderId="12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11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13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14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31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23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33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1" xfId="0" applyNumberFormat="1" applyFont="1" applyFill="1" applyBorder="1" applyAlignment="1">
      <alignment horizontal="center" vertical="center" shrinkToFit="1" readingOrder="1"/>
    </xf>
    <xf numFmtId="1" fontId="14" fillId="6" borderId="21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5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3" xfId="0" applyNumberFormat="1" applyFont="1" applyFill="1" applyBorder="1" applyAlignment="1" applyProtection="1">
      <alignment horizontal="center" vertical="center" shrinkToFit="1" readingOrder="1"/>
      <protection locked="0"/>
    </xf>
    <xf numFmtId="0" fontId="12" fillId="0" borderId="0" xfId="0" applyFont="1" applyAlignment="1">
      <alignment horizontal="center" vertical="center"/>
    </xf>
    <xf numFmtId="49" fontId="10" fillId="7" borderId="18" xfId="0" applyNumberFormat="1" applyFont="1" applyFill="1" applyBorder="1" applyAlignment="1">
      <alignment horizontal="center" vertical="center" wrapText="1" shrinkToFit="1" readingOrder="1"/>
    </xf>
    <xf numFmtId="49" fontId="10" fillId="7" borderId="19" xfId="0" applyNumberFormat="1" applyFont="1" applyFill="1" applyBorder="1" applyAlignment="1">
      <alignment horizontal="center" vertical="center" wrapText="1" shrinkToFit="1" readingOrder="1"/>
    </xf>
    <xf numFmtId="49" fontId="10" fillId="7" borderId="30" xfId="0" applyNumberFormat="1" applyFont="1" applyFill="1" applyBorder="1" applyAlignment="1">
      <alignment horizontal="center" vertical="center" wrapText="1" shrinkToFit="1" readingOrder="1"/>
    </xf>
    <xf numFmtId="49" fontId="10" fillId="6" borderId="7" xfId="0" applyNumberFormat="1" applyFont="1" applyFill="1" applyBorder="1" applyAlignment="1">
      <alignment horizontal="center" vertical="center" wrapText="1" shrinkToFit="1" readingOrder="1"/>
    </xf>
    <xf numFmtId="49" fontId="10" fillId="4" borderId="6" xfId="0" applyNumberFormat="1" applyFont="1" applyFill="1" applyBorder="1" applyAlignment="1">
      <alignment horizontal="center" vertical="center" wrapText="1" shrinkToFit="1" readingOrder="1"/>
    </xf>
    <xf numFmtId="49" fontId="10" fillId="4" borderId="5" xfId="0" applyNumberFormat="1" applyFont="1" applyFill="1" applyBorder="1" applyAlignment="1">
      <alignment horizontal="center" vertical="center" wrapText="1" shrinkToFit="1" readingOrder="1"/>
    </xf>
    <xf numFmtId="1" fontId="14" fillId="6" borderId="7" xfId="0" applyNumberFormat="1" applyFont="1" applyFill="1" applyBorder="1" applyAlignment="1">
      <alignment horizontal="center" vertical="center" shrinkToFit="1" readingOrder="1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0" xfId="0" applyNumberFormat="1" applyFont="1" applyFill="1" applyBorder="1" applyAlignment="1" applyProtection="1">
      <alignment horizontal="left" vertical="center" shrinkToFit="1"/>
      <protection locked="0"/>
    </xf>
    <xf numFmtId="1" fontId="16" fillId="6" borderId="21" xfId="0" applyNumberFormat="1" applyFont="1" applyFill="1" applyBorder="1" applyAlignment="1">
      <alignment horizontal="center" vertical="center" shrinkToFit="1" readingOrder="1"/>
    </xf>
    <xf numFmtId="1" fontId="16" fillId="6" borderId="21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20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22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37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36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10" borderId="11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10" borderId="13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6" fillId="5" borderId="13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6" borderId="37" xfId="0" applyNumberFormat="1" applyFont="1" applyFill="1" applyBorder="1" applyAlignment="1">
      <alignment horizontal="center" vertical="center" shrinkToFit="1" readingOrder="1"/>
    </xf>
    <xf numFmtId="1" fontId="14" fillId="6" borderId="14" xfId="0" applyNumberFormat="1" applyFont="1" applyFill="1" applyBorder="1" applyAlignment="1">
      <alignment horizontal="center" vertical="center" shrinkToFit="1" readingOrder="1"/>
    </xf>
    <xf numFmtId="1" fontId="16" fillId="6" borderId="14" xfId="0" applyNumberFormat="1" applyFont="1" applyFill="1" applyBorder="1" applyAlignment="1">
      <alignment horizontal="center" vertical="center" shrinkToFit="1" readingOrder="1"/>
    </xf>
    <xf numFmtId="1" fontId="14" fillId="7" borderId="1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4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5" xfId="0" applyNumberFormat="1" applyFont="1" applyFill="1" applyBorder="1" applyAlignment="1">
      <alignment horizontal="center" vertical="center" shrinkToFit="1" readingOrder="1"/>
    </xf>
    <xf numFmtId="1" fontId="14" fillId="6" borderId="16" xfId="0" applyNumberFormat="1" applyFont="1" applyFill="1" applyBorder="1" applyAlignment="1">
      <alignment horizontal="center" vertical="center" shrinkToFit="1" readingOrder="1"/>
    </xf>
    <xf numFmtId="1" fontId="14" fillId="6" borderId="17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3" xfId="0" applyNumberFormat="1" applyFont="1" applyFill="1" applyBorder="1" applyAlignment="1">
      <alignment horizontal="center" vertical="center" shrinkToFit="1" readingOrder="1"/>
    </xf>
    <xf numFmtId="1" fontId="14" fillId="6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18" xfId="0" applyNumberFormat="1" applyFont="1" applyFill="1" applyBorder="1" applyAlignment="1">
      <alignment horizontal="center" vertical="center" shrinkToFit="1" readingOrder="1"/>
    </xf>
    <xf numFmtId="1" fontId="14" fillId="6" borderId="19" xfId="0" applyNumberFormat="1" applyFont="1" applyFill="1" applyBorder="1" applyAlignment="1">
      <alignment horizontal="center" vertical="center" shrinkToFit="1" readingOrder="1"/>
    </xf>
    <xf numFmtId="1" fontId="14" fillId="6" borderId="41" xfId="0" applyNumberFormat="1" applyFont="1" applyFill="1" applyBorder="1" applyAlignment="1" applyProtection="1">
      <alignment horizontal="center" vertical="center" shrinkToFit="1" readingOrder="1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49" fontId="1" fillId="3" borderId="0" xfId="0" applyNumberFormat="1" applyFont="1" applyFill="1" applyBorder="1" applyAlignment="1" applyProtection="1">
      <alignment horizontal="center" vertical="top" wrapText="1" shrinkToFit="1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3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2" borderId="0" xfId="0" applyFont="1" applyFill="1" applyBorder="1" applyAlignment="1">
      <alignment horizontal="center" wrapText="1"/>
    </xf>
    <xf numFmtId="1" fontId="2" fillId="0" borderId="38" xfId="0" applyNumberFormat="1" applyFont="1" applyBorder="1" applyAlignment="1">
      <alignment horizontal="center" shrinkToFit="1"/>
    </xf>
    <xf numFmtId="1" fontId="2" fillId="0" borderId="39" xfId="0" applyNumberFormat="1" applyFont="1" applyBorder="1" applyAlignment="1">
      <alignment horizontal="center" shrinkToFit="1"/>
    </xf>
    <xf numFmtId="1" fontId="2" fillId="0" borderId="40" xfId="0" applyNumberFormat="1" applyFont="1" applyBorder="1" applyAlignment="1">
      <alignment horizontal="center" shrinkToFit="1"/>
    </xf>
    <xf numFmtId="49" fontId="18" fillId="0" borderId="38" xfId="0" applyNumberFormat="1" applyFont="1" applyBorder="1" applyAlignment="1">
      <alignment horizontal="center" shrinkToFit="1"/>
    </xf>
    <xf numFmtId="49" fontId="17" fillId="0" borderId="39" xfId="0" applyNumberFormat="1" applyFont="1" applyBorder="1" applyAlignment="1">
      <alignment horizontal="center" shrinkToFit="1"/>
    </xf>
    <xf numFmtId="49" fontId="15" fillId="5" borderId="11" xfId="0" applyNumberFormat="1" applyFont="1" applyFill="1" applyBorder="1" applyAlignment="1">
      <alignment horizontal="center" vertical="center" wrapText="1" shrinkToFit="1" readingOrder="1"/>
    </xf>
    <xf numFmtId="49" fontId="15" fillId="5" borderId="12" xfId="0" applyNumberFormat="1" applyFont="1" applyFill="1" applyBorder="1" applyAlignment="1">
      <alignment horizontal="center" vertical="center" wrapText="1" shrinkToFit="1" readingOrder="1"/>
    </xf>
    <xf numFmtId="49" fontId="15" fillId="5" borderId="31" xfId="0" applyNumberFormat="1" applyFont="1" applyFill="1" applyBorder="1" applyAlignment="1">
      <alignment horizontal="center" vertical="center" wrapText="1" shrinkToFit="1" readingOrder="1"/>
    </xf>
    <xf numFmtId="49" fontId="15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3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1" fillId="8" borderId="11" xfId="0" applyNumberFormat="1" applyFont="1" applyFill="1" applyBorder="1" applyAlignment="1">
      <alignment horizontal="center" shrinkToFit="1"/>
    </xf>
    <xf numFmtId="49" fontId="11" fillId="8" borderId="12" xfId="0" applyNumberFormat="1" applyFont="1" applyFill="1" applyBorder="1" applyAlignment="1">
      <alignment horizontal="center" shrinkToFit="1"/>
    </xf>
    <xf numFmtId="1" fontId="11" fillId="9" borderId="20" xfId="0" applyNumberFormat="1" applyFont="1" applyFill="1" applyBorder="1" applyAlignment="1">
      <alignment horizontal="center" vertical="center" shrinkToFit="1"/>
    </xf>
    <xf numFmtId="1" fontId="11" fillId="9" borderId="22" xfId="0" applyNumberFormat="1" applyFont="1" applyFill="1" applyBorder="1" applyAlignment="1">
      <alignment horizontal="center" vertical="center" shrinkToFit="1"/>
    </xf>
    <xf numFmtId="49" fontId="11" fillId="9" borderId="20" xfId="0" applyNumberFormat="1" applyFont="1" applyFill="1" applyBorder="1" applyAlignment="1">
      <alignment horizontal="center" shrinkToFit="1"/>
    </xf>
    <xf numFmtId="49" fontId="11" fillId="9" borderId="21" xfId="0" applyNumberFormat="1" applyFont="1" applyFill="1" applyBorder="1" applyAlignment="1">
      <alignment horizontal="center" shrinkToFit="1"/>
    </xf>
    <xf numFmtId="1" fontId="11" fillId="9" borderId="37" xfId="0" applyNumberFormat="1" applyFont="1" applyFill="1" applyBorder="1" applyAlignment="1">
      <alignment horizontal="center" vertical="center" shrinkToFit="1"/>
    </xf>
    <xf numFmtId="1" fontId="11" fillId="9" borderId="36" xfId="0" applyNumberFormat="1" applyFont="1" applyFill="1" applyBorder="1" applyAlignment="1">
      <alignment horizontal="center" vertical="center" shrinkToFit="1"/>
    </xf>
    <xf numFmtId="49" fontId="16" fillId="4" borderId="15" xfId="0" applyNumberFormat="1" applyFont="1" applyFill="1" applyBorder="1" applyAlignment="1">
      <alignment horizontal="center" vertical="center" wrapText="1" shrinkToFit="1" readingOrder="1"/>
    </xf>
    <xf numFmtId="49" fontId="16" fillId="4" borderId="16" xfId="0" applyNumberFormat="1" applyFont="1" applyFill="1" applyBorder="1" applyAlignment="1">
      <alignment horizontal="center" vertical="center" wrapText="1" shrinkToFit="1" readingOrder="1"/>
    </xf>
    <xf numFmtId="49" fontId="16" fillId="4" borderId="28" xfId="0" applyNumberFormat="1" applyFont="1" applyFill="1" applyBorder="1" applyAlignment="1">
      <alignment horizontal="center" vertical="center" wrapText="1" shrinkToFit="1" readingOrder="1"/>
    </xf>
    <xf numFmtId="49" fontId="16" fillId="4" borderId="3" xfId="0" applyNumberFormat="1" applyFont="1" applyFill="1" applyBorder="1" applyAlignment="1">
      <alignment horizontal="center" vertical="center" wrapText="1" shrinkToFit="1" readingOrder="1"/>
    </xf>
    <xf numFmtId="49" fontId="16" fillId="4" borderId="1" xfId="0" applyNumberFormat="1" applyFont="1" applyFill="1" applyBorder="1" applyAlignment="1">
      <alignment horizontal="center" vertical="center" wrapText="1" shrinkToFit="1" readingOrder="1"/>
    </xf>
    <xf numFmtId="49" fontId="16" fillId="4" borderId="2" xfId="0" applyNumberFormat="1" applyFont="1" applyFill="1" applyBorder="1" applyAlignment="1">
      <alignment horizontal="center" vertical="center" wrapText="1" shrinkToFit="1" readingOrder="1"/>
    </xf>
    <xf numFmtId="49" fontId="14" fillId="4" borderId="15" xfId="0" applyNumberFormat="1" applyFont="1" applyFill="1" applyBorder="1" applyAlignment="1">
      <alignment horizontal="center" vertical="center" wrapText="1" shrinkToFit="1" readingOrder="1"/>
    </xf>
    <xf numFmtId="49" fontId="14" fillId="4" borderId="28" xfId="0" applyNumberFormat="1" applyFont="1" applyFill="1" applyBorder="1" applyAlignment="1">
      <alignment horizontal="center" vertical="center" wrapText="1" shrinkToFit="1" readingOrder="1"/>
    </xf>
    <xf numFmtId="49" fontId="14" fillId="4" borderId="3" xfId="0" applyNumberFormat="1" applyFont="1" applyFill="1" applyBorder="1" applyAlignment="1">
      <alignment horizontal="center" vertical="center" wrapText="1" shrinkToFit="1" readingOrder="1"/>
    </xf>
    <xf numFmtId="49" fontId="14" fillId="4" borderId="2" xfId="0" applyNumberFormat="1" applyFont="1" applyFill="1" applyBorder="1" applyAlignment="1">
      <alignment horizontal="center" vertical="center" wrapText="1" shrinkToFit="1" readingOrder="1"/>
    </xf>
    <xf numFmtId="49" fontId="15" fillId="5" borderId="1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12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3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4" borderId="29" xfId="0" applyNumberFormat="1" applyFont="1" applyFill="1" applyBorder="1" applyAlignment="1">
      <alignment horizontal="center" vertical="center" wrapText="1" shrinkToFit="1" readingOrder="1"/>
    </xf>
    <xf numFmtId="49" fontId="15" fillId="4" borderId="28" xfId="0" applyNumberFormat="1" applyFont="1" applyFill="1" applyBorder="1" applyAlignment="1">
      <alignment horizontal="center" vertical="center" wrapText="1" shrinkToFit="1" readingOrder="1"/>
    </xf>
    <xf numFmtId="49" fontId="15" fillId="4" borderId="15" xfId="0" applyNumberFormat="1" applyFont="1" applyFill="1" applyBorder="1" applyAlignment="1">
      <alignment horizontal="center" vertical="center" wrapText="1" shrinkToFit="1" readingOrder="1"/>
    </xf>
    <xf numFmtId="49" fontId="15" fillId="4" borderId="17" xfId="0" applyNumberFormat="1" applyFont="1" applyFill="1" applyBorder="1" applyAlignment="1">
      <alignment horizontal="center" vertical="center" wrapText="1" shrinkToFit="1" readingOrder="1"/>
    </xf>
    <xf numFmtId="49" fontId="9" fillId="4" borderId="3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6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4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8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9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10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2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5" xfId="0" applyNumberFormat="1" applyFont="1" applyFill="1" applyBorder="1" applyAlignment="1">
      <alignment horizontal="center" vertical="center" textRotation="45" wrapText="1" shrinkToFit="1" readingOrder="1"/>
    </xf>
    <xf numFmtId="1" fontId="14" fillId="7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4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42" xfId="0" applyNumberFormat="1" applyFont="1" applyFill="1" applyBorder="1" applyAlignment="1">
      <alignment horizontal="center" vertical="center" shrinkToFit="1" readingOrder="1"/>
    </xf>
    <xf numFmtId="1" fontId="16" fillId="6" borderId="42" xfId="0" applyNumberFormat="1" applyFont="1" applyFill="1" applyBorder="1" applyAlignment="1">
      <alignment horizontal="center" vertical="center" shrinkToFit="1" readingOrder="1"/>
    </xf>
    <xf numFmtId="1" fontId="14" fillId="6" borderId="4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6" fillId="5" borderId="20" xfId="0" applyNumberFormat="1" applyFont="1" applyFill="1" applyBorder="1" applyAlignment="1" applyProtection="1">
      <alignment horizontal="left" vertical="center" shrinkToFit="1" readingOrder="1"/>
      <protection locked="0"/>
    </xf>
    <xf numFmtId="49" fontId="16" fillId="5" borderId="36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6" fillId="5" borderId="2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2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2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21" xfId="0" applyNumberFormat="1" applyFont="1" applyFill="1" applyBorder="1" applyAlignment="1">
      <alignment horizontal="center" vertical="center" shrinkToFit="1" readingOrder="1"/>
    </xf>
    <xf numFmtId="1" fontId="16" fillId="5" borderId="21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5" borderId="20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5" borderId="4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4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45" xfId="0" applyNumberFormat="1" applyFont="1" applyFill="1" applyBorder="1" applyAlignment="1" applyProtection="1">
      <alignment horizontal="center" vertical="center" wrapText="1" shrinkToFit="1" readingOrder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="70" zoomScaleNormal="70" workbookViewId="0">
      <selection activeCell="J19" sqref="J19:J20"/>
    </sheetView>
  </sheetViews>
  <sheetFormatPr defaultRowHeight="15.75" x14ac:dyDescent="0.25"/>
  <cols>
    <col min="1" max="3" width="13.85546875" style="1" customWidth="1"/>
    <col min="4" max="4" width="17.7109375" style="1" customWidth="1"/>
    <col min="5" max="12" width="13.85546875" style="1" customWidth="1"/>
  </cols>
  <sheetData>
    <row r="1" spans="1:12" ht="15" x14ac:dyDescent="0.2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15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32.25" customHeight="1" x14ac:dyDescent="0.25">
      <c r="A3" s="156" t="s">
        <v>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32.25" customHeight="1" x14ac:dyDescent="0.2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2" ht="32.25" customHeight="1" x14ac:dyDescent="0.25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</row>
    <row r="6" spans="1:12" ht="84" customHeight="1" x14ac:dyDescent="0.25">
      <c r="A6" s="157" t="s">
        <v>2</v>
      </c>
      <c r="B6" s="157"/>
      <c r="C6" s="157"/>
      <c r="D6" s="157"/>
      <c r="E6" s="11"/>
      <c r="F6" s="11"/>
      <c r="G6" s="11"/>
      <c r="H6" s="11"/>
      <c r="I6" s="158" t="s">
        <v>5</v>
      </c>
      <c r="J6" s="158"/>
      <c r="K6" s="158"/>
      <c r="L6" s="158"/>
    </row>
    <row r="7" spans="1:12" ht="26.25" x14ac:dyDescent="0.4">
      <c r="A7" s="11"/>
      <c r="B7" s="11"/>
      <c r="C7" s="161" t="s">
        <v>3</v>
      </c>
      <c r="D7" s="161"/>
      <c r="E7" s="161"/>
      <c r="F7" s="161"/>
      <c r="G7" s="161"/>
      <c r="H7" s="161"/>
      <c r="I7" s="161"/>
      <c r="J7" s="161"/>
      <c r="K7" s="11"/>
      <c r="L7" s="11"/>
    </row>
    <row r="8" spans="1:12" ht="45" customHeight="1" x14ac:dyDescent="0.25">
      <c r="A8" s="11"/>
      <c r="B8" s="11"/>
      <c r="C8" s="162" t="s">
        <v>4</v>
      </c>
      <c r="D8" s="162"/>
      <c r="E8" s="162"/>
      <c r="F8" s="162"/>
      <c r="G8" s="162"/>
      <c r="H8" s="162"/>
      <c r="I8" s="162"/>
      <c r="J8" s="16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" x14ac:dyDescent="0.25">
      <c r="A10" s="165" t="s">
        <v>142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</row>
    <row r="11" spans="1:12" ht="15" x14ac:dyDescent="0.25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3.75" customHeight="1" x14ac:dyDescent="0.25">
      <c r="A13" s="160" t="s">
        <v>6</v>
      </c>
      <c r="B13" s="160"/>
      <c r="C13" s="160"/>
      <c r="D13" s="3" t="s">
        <v>143</v>
      </c>
      <c r="E13" s="4"/>
      <c r="F13" s="4"/>
      <c r="G13" s="4"/>
      <c r="H13" s="163" t="s">
        <v>10</v>
      </c>
      <c r="I13" s="163"/>
      <c r="J13" s="163"/>
      <c r="K13" s="163"/>
      <c r="L13" s="131" t="s">
        <v>147</v>
      </c>
    </row>
    <row r="14" spans="1:12" ht="33.75" customHeight="1" x14ac:dyDescent="0.25">
      <c r="A14" s="159" t="s">
        <v>7</v>
      </c>
      <c r="B14" s="159"/>
      <c r="C14" s="159"/>
      <c r="D14" s="5" t="s">
        <v>144</v>
      </c>
      <c r="E14" s="6"/>
      <c r="F14" s="6"/>
      <c r="G14" s="6"/>
      <c r="H14" s="164"/>
      <c r="I14" s="164"/>
      <c r="J14" s="164"/>
      <c r="K14" s="164"/>
      <c r="L14" s="132"/>
    </row>
    <row r="15" spans="1:12" ht="33.75" customHeight="1" x14ac:dyDescent="0.25">
      <c r="A15" s="159" t="s">
        <v>8</v>
      </c>
      <c r="B15" s="159"/>
      <c r="C15" s="159"/>
      <c r="D15" s="5" t="s">
        <v>145</v>
      </c>
      <c r="E15" s="6"/>
      <c r="F15" s="6"/>
      <c r="G15" s="6"/>
      <c r="H15" s="6"/>
      <c r="I15" s="6"/>
      <c r="J15" s="6"/>
      <c r="K15" s="6"/>
      <c r="L15" s="6"/>
    </row>
    <row r="16" spans="1:12" ht="33.75" customHeight="1" x14ac:dyDescent="0.25">
      <c r="A16" s="160" t="s">
        <v>9</v>
      </c>
      <c r="B16" s="160"/>
      <c r="C16" s="160"/>
      <c r="D16" s="3" t="s">
        <v>146</v>
      </c>
      <c r="E16" s="4"/>
      <c r="F16" s="4"/>
      <c r="G16" s="4"/>
      <c r="H16" s="4"/>
      <c r="I16" s="4"/>
      <c r="J16" s="4"/>
      <c r="K16" s="4"/>
      <c r="L16" s="4"/>
    </row>
  </sheetData>
  <mergeCells count="13">
    <mergeCell ref="A1:L2"/>
    <mergeCell ref="A6:D6"/>
    <mergeCell ref="I6:L6"/>
    <mergeCell ref="A15:C15"/>
    <mergeCell ref="A16:C16"/>
    <mergeCell ref="C7:J7"/>
    <mergeCell ref="C8:J8"/>
    <mergeCell ref="A3:L5"/>
    <mergeCell ref="H13:K13"/>
    <mergeCell ref="H14:K14"/>
    <mergeCell ref="A10:L11"/>
    <mergeCell ref="A13:C13"/>
    <mergeCell ref="A14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showGridLines="0" tabSelected="1" workbookViewId="0">
      <pane ySplit="3" topLeftCell="A34" activePane="bottomLeft" state="frozen"/>
      <selection pane="bottomLeft" activeCell="E65" sqref="E65"/>
    </sheetView>
  </sheetViews>
  <sheetFormatPr defaultRowHeight="15.75" x14ac:dyDescent="0.25"/>
  <cols>
    <col min="1" max="1" width="11.28515625" style="17" bestFit="1" customWidth="1"/>
    <col min="2" max="2" width="46.140625" style="17" customWidth="1"/>
    <col min="3" max="3" width="3.7109375" style="17" bestFit="1" customWidth="1"/>
    <col min="4" max="4" width="3.85546875" style="17" bestFit="1" customWidth="1"/>
    <col min="5" max="5" width="7.140625" style="17" bestFit="1" customWidth="1"/>
    <col min="6" max="6" width="4.28515625" style="17" customWidth="1"/>
    <col min="7" max="7" width="7.28515625" style="17" bestFit="1" customWidth="1"/>
    <col min="8" max="8" width="5.85546875" style="17" bestFit="1" customWidth="1"/>
    <col min="9" max="9" width="7.28515625" style="17" bestFit="1" customWidth="1"/>
    <col min="10" max="17" width="6.5703125" style="17" customWidth="1"/>
  </cols>
  <sheetData>
    <row r="1" spans="1:18" s="18" customFormat="1" ht="15" x14ac:dyDescent="0.2">
      <c r="A1" s="191"/>
      <c r="B1" s="192"/>
      <c r="C1" s="185" t="s">
        <v>11</v>
      </c>
      <c r="D1" s="186"/>
      <c r="E1" s="186"/>
      <c r="F1" s="187"/>
      <c r="G1" s="186"/>
      <c r="H1" s="186"/>
      <c r="I1" s="186"/>
      <c r="J1" s="200" t="s">
        <v>12</v>
      </c>
      <c r="K1" s="201"/>
      <c r="L1" s="200" t="s">
        <v>13</v>
      </c>
      <c r="M1" s="201"/>
      <c r="N1" s="198" t="s">
        <v>14</v>
      </c>
      <c r="O1" s="199"/>
      <c r="P1" s="200" t="s">
        <v>58</v>
      </c>
      <c r="Q1" s="201"/>
    </row>
    <row r="2" spans="1:18" s="18" customFormat="1" ht="31.9" customHeight="1" x14ac:dyDescent="0.2">
      <c r="A2" s="193"/>
      <c r="B2" s="194"/>
      <c r="C2" s="188"/>
      <c r="D2" s="189"/>
      <c r="E2" s="189"/>
      <c r="F2" s="190"/>
      <c r="G2" s="189"/>
      <c r="H2" s="189"/>
      <c r="I2" s="189"/>
      <c r="J2" s="202" t="s">
        <v>15</v>
      </c>
      <c r="K2" s="204" t="s">
        <v>16</v>
      </c>
      <c r="L2" s="202" t="s">
        <v>17</v>
      </c>
      <c r="M2" s="204" t="s">
        <v>18</v>
      </c>
      <c r="N2" s="206" t="s">
        <v>19</v>
      </c>
      <c r="O2" s="208" t="s">
        <v>20</v>
      </c>
      <c r="P2" s="202" t="s">
        <v>59</v>
      </c>
      <c r="Q2" s="204" t="s">
        <v>60</v>
      </c>
    </row>
    <row r="3" spans="1:18" s="123" customFormat="1" ht="23.25" thickBot="1" x14ac:dyDescent="0.3">
      <c r="A3" s="128" t="s">
        <v>21</v>
      </c>
      <c r="B3" s="129" t="s">
        <v>22</v>
      </c>
      <c r="C3" s="124" t="s">
        <v>64</v>
      </c>
      <c r="D3" s="125" t="s">
        <v>65</v>
      </c>
      <c r="E3" s="125" t="s">
        <v>66</v>
      </c>
      <c r="F3" s="126" t="s">
        <v>23</v>
      </c>
      <c r="G3" s="127" t="s">
        <v>24</v>
      </c>
      <c r="H3" s="127" t="s">
        <v>67</v>
      </c>
      <c r="I3" s="127" t="s">
        <v>148</v>
      </c>
      <c r="J3" s="203"/>
      <c r="K3" s="205"/>
      <c r="L3" s="203"/>
      <c r="M3" s="205"/>
      <c r="N3" s="207"/>
      <c r="O3" s="209"/>
      <c r="P3" s="203"/>
      <c r="Q3" s="205"/>
    </row>
    <row r="4" spans="1:18" s="19" customFormat="1" thickBot="1" x14ac:dyDescent="0.25">
      <c r="A4" s="195" t="s">
        <v>25</v>
      </c>
      <c r="B4" s="196"/>
      <c r="C4" s="196"/>
      <c r="D4" s="196"/>
      <c r="E4" s="196"/>
      <c r="F4" s="197"/>
      <c r="G4" s="20">
        <f t="shared" ref="G4:G35" si="0">SUM(J4:Q4)</f>
        <v>1800</v>
      </c>
      <c r="H4" s="20"/>
      <c r="I4" s="20"/>
      <c r="J4" s="22">
        <f t="shared" ref="J4:Q4" si="1">SUM(J5:J19)</f>
        <v>612</v>
      </c>
      <c r="K4" s="23">
        <f t="shared" si="1"/>
        <v>864</v>
      </c>
      <c r="L4" s="22">
        <f t="shared" si="1"/>
        <v>158</v>
      </c>
      <c r="M4" s="23">
        <f t="shared" si="1"/>
        <v>166</v>
      </c>
      <c r="N4" s="24">
        <f t="shared" si="1"/>
        <v>0</v>
      </c>
      <c r="O4" s="21">
        <f t="shared" si="1"/>
        <v>0</v>
      </c>
      <c r="P4" s="22">
        <f t="shared" si="1"/>
        <v>0</v>
      </c>
      <c r="Q4" s="23">
        <f t="shared" si="1"/>
        <v>0</v>
      </c>
    </row>
    <row r="5" spans="1:18" ht="15" x14ac:dyDescent="0.25">
      <c r="A5" s="25" t="s">
        <v>26</v>
      </c>
      <c r="B5" s="26" t="s">
        <v>69</v>
      </c>
      <c r="C5" s="27">
        <v>2</v>
      </c>
      <c r="D5" s="28"/>
      <c r="E5" s="28">
        <v>1</v>
      </c>
      <c r="F5" s="29"/>
      <c r="G5" s="30">
        <f t="shared" si="0"/>
        <v>72</v>
      </c>
      <c r="H5" s="30">
        <v>36</v>
      </c>
      <c r="I5" s="31">
        <v>36</v>
      </c>
      <c r="J5" s="32">
        <v>34</v>
      </c>
      <c r="K5" s="33">
        <v>38</v>
      </c>
      <c r="L5" s="32"/>
      <c r="M5" s="33"/>
      <c r="N5" s="34"/>
      <c r="O5" s="35"/>
      <c r="P5" s="32"/>
      <c r="Q5" s="33"/>
    </row>
    <row r="6" spans="1:18" ht="15" x14ac:dyDescent="0.25">
      <c r="A6" s="36" t="s">
        <v>27</v>
      </c>
      <c r="B6" s="37" t="s">
        <v>70</v>
      </c>
      <c r="C6" s="38"/>
      <c r="D6" s="39"/>
      <c r="E6" s="39">
        <v>2</v>
      </c>
      <c r="F6" s="40">
        <v>1</v>
      </c>
      <c r="G6" s="41">
        <f t="shared" si="0"/>
        <v>108</v>
      </c>
      <c r="H6" s="41">
        <v>9</v>
      </c>
      <c r="I6" s="42">
        <v>99</v>
      </c>
      <c r="J6" s="43">
        <v>34</v>
      </c>
      <c r="K6" s="44">
        <v>74</v>
      </c>
      <c r="L6" s="43"/>
      <c r="M6" s="44"/>
      <c r="N6" s="45"/>
      <c r="O6" s="46"/>
      <c r="P6" s="43"/>
      <c r="Q6" s="44"/>
    </row>
    <row r="7" spans="1:18" ht="15" x14ac:dyDescent="0.25">
      <c r="A7" s="36" t="s">
        <v>28</v>
      </c>
      <c r="B7" s="37" t="s">
        <v>71</v>
      </c>
      <c r="C7" s="38"/>
      <c r="D7" s="39"/>
      <c r="E7" s="39">
        <v>2</v>
      </c>
      <c r="F7" s="40">
        <v>1</v>
      </c>
      <c r="G7" s="41">
        <f t="shared" si="0"/>
        <v>136</v>
      </c>
      <c r="H7" s="41">
        <v>90</v>
      </c>
      <c r="I7" s="42">
        <v>46</v>
      </c>
      <c r="J7" s="43">
        <v>68</v>
      </c>
      <c r="K7" s="44">
        <v>68</v>
      </c>
      <c r="L7" s="43"/>
      <c r="M7" s="44"/>
      <c r="N7" s="45"/>
      <c r="O7" s="46"/>
      <c r="P7" s="43"/>
      <c r="Q7" s="44"/>
    </row>
    <row r="8" spans="1:18" ht="15" x14ac:dyDescent="0.25">
      <c r="A8" s="36" t="s">
        <v>29</v>
      </c>
      <c r="B8" s="37" t="s">
        <v>72</v>
      </c>
      <c r="C8" s="38"/>
      <c r="D8" s="39"/>
      <c r="E8" s="39">
        <v>2</v>
      </c>
      <c r="F8" s="40">
        <v>1</v>
      </c>
      <c r="G8" s="41">
        <f t="shared" si="0"/>
        <v>72</v>
      </c>
      <c r="H8" s="41">
        <v>36</v>
      </c>
      <c r="I8" s="42">
        <v>36</v>
      </c>
      <c r="J8" s="43">
        <v>36</v>
      </c>
      <c r="K8" s="44">
        <v>36</v>
      </c>
      <c r="L8" s="43"/>
      <c r="M8" s="44"/>
      <c r="N8" s="45"/>
      <c r="O8" s="46"/>
      <c r="P8" s="43"/>
      <c r="Q8" s="44"/>
    </row>
    <row r="9" spans="1:18" ht="15" x14ac:dyDescent="0.25">
      <c r="A9" s="36" t="s">
        <v>30</v>
      </c>
      <c r="B9" s="37" t="s">
        <v>73</v>
      </c>
      <c r="C9" s="38"/>
      <c r="D9" s="39"/>
      <c r="E9" s="39"/>
      <c r="F9" s="40">
        <v>2</v>
      </c>
      <c r="G9" s="41">
        <f t="shared" si="0"/>
        <v>72</v>
      </c>
      <c r="H9" s="41">
        <v>36</v>
      </c>
      <c r="I9" s="42">
        <v>36</v>
      </c>
      <c r="J9" s="43"/>
      <c r="K9" s="44">
        <v>72</v>
      </c>
      <c r="L9" s="43"/>
      <c r="M9" s="44"/>
      <c r="N9" s="45"/>
      <c r="O9" s="46"/>
      <c r="P9" s="43"/>
      <c r="Q9" s="44"/>
    </row>
    <row r="10" spans="1:18" ht="15" x14ac:dyDescent="0.25">
      <c r="A10" s="36" t="s">
        <v>31</v>
      </c>
      <c r="B10" s="37" t="s">
        <v>74</v>
      </c>
      <c r="C10" s="38"/>
      <c r="D10" s="39"/>
      <c r="E10" s="39"/>
      <c r="F10" s="40">
        <v>1</v>
      </c>
      <c r="G10" s="41">
        <f t="shared" si="0"/>
        <v>72</v>
      </c>
      <c r="H10" s="41">
        <v>28</v>
      </c>
      <c r="I10" s="42">
        <v>44</v>
      </c>
      <c r="J10" s="43">
        <v>72</v>
      </c>
      <c r="K10" s="44"/>
      <c r="L10" s="43"/>
      <c r="M10" s="44"/>
      <c r="N10" s="45"/>
      <c r="O10" s="46"/>
      <c r="P10" s="43"/>
      <c r="Q10" s="44"/>
    </row>
    <row r="11" spans="1:18" ht="15" x14ac:dyDescent="0.25">
      <c r="A11" s="36" t="s">
        <v>32</v>
      </c>
      <c r="B11" s="37" t="s">
        <v>75</v>
      </c>
      <c r="C11" s="38">
        <v>2</v>
      </c>
      <c r="D11" s="39"/>
      <c r="E11" s="39">
        <v>1</v>
      </c>
      <c r="F11" s="40"/>
      <c r="G11" s="41">
        <f t="shared" si="0"/>
        <v>232</v>
      </c>
      <c r="H11" s="41">
        <v>182</v>
      </c>
      <c r="I11" s="42">
        <v>50</v>
      </c>
      <c r="J11" s="43">
        <v>98</v>
      </c>
      <c r="K11" s="44">
        <v>134</v>
      </c>
      <c r="L11" s="43"/>
      <c r="M11" s="44"/>
      <c r="N11" s="45"/>
      <c r="O11" s="46"/>
      <c r="P11" s="43"/>
      <c r="Q11" s="44"/>
    </row>
    <row r="12" spans="1:18" ht="15" x14ac:dyDescent="0.25">
      <c r="A12" s="36" t="s">
        <v>33</v>
      </c>
      <c r="B12" s="37" t="s">
        <v>76</v>
      </c>
      <c r="C12" s="38"/>
      <c r="D12" s="39"/>
      <c r="E12" s="39">
        <v>2</v>
      </c>
      <c r="F12" s="40">
        <v>1</v>
      </c>
      <c r="G12" s="41">
        <f t="shared" si="0"/>
        <v>144</v>
      </c>
      <c r="H12" s="41">
        <v>56</v>
      </c>
      <c r="I12" s="42">
        <v>88</v>
      </c>
      <c r="J12" s="43">
        <v>68</v>
      </c>
      <c r="K12" s="44">
        <v>76</v>
      </c>
      <c r="L12" s="43"/>
      <c r="M12" s="44"/>
      <c r="N12" s="45"/>
      <c r="O12" s="46"/>
      <c r="P12" s="43"/>
      <c r="Q12" s="44"/>
      <c r="R12" s="7"/>
    </row>
    <row r="13" spans="1:18" ht="15" x14ac:dyDescent="0.25">
      <c r="A13" s="36" t="s">
        <v>34</v>
      </c>
      <c r="B13" s="37" t="s">
        <v>77</v>
      </c>
      <c r="C13" s="38"/>
      <c r="D13" s="39"/>
      <c r="E13" s="39">
        <v>12</v>
      </c>
      <c r="F13" s="40"/>
      <c r="G13" s="41">
        <f t="shared" si="0"/>
        <v>72</v>
      </c>
      <c r="H13" s="41">
        <v>4</v>
      </c>
      <c r="I13" s="42">
        <v>68</v>
      </c>
      <c r="J13" s="43">
        <v>34</v>
      </c>
      <c r="K13" s="44">
        <v>38</v>
      </c>
      <c r="L13" s="43"/>
      <c r="M13" s="44"/>
      <c r="N13" s="45"/>
      <c r="O13" s="46"/>
      <c r="P13" s="43"/>
      <c r="Q13" s="44"/>
    </row>
    <row r="14" spans="1:18" ht="15" x14ac:dyDescent="0.25">
      <c r="A14" s="36" t="s">
        <v>35</v>
      </c>
      <c r="B14" s="37" t="s">
        <v>78</v>
      </c>
      <c r="C14" s="38"/>
      <c r="D14" s="39"/>
      <c r="E14" s="39">
        <v>2</v>
      </c>
      <c r="F14" s="40"/>
      <c r="G14" s="41">
        <f t="shared" si="0"/>
        <v>68</v>
      </c>
      <c r="H14" s="41">
        <v>20</v>
      </c>
      <c r="I14" s="42">
        <v>48</v>
      </c>
      <c r="J14" s="43"/>
      <c r="K14" s="44">
        <v>68</v>
      </c>
      <c r="L14" s="43"/>
      <c r="M14" s="44"/>
      <c r="N14" s="45"/>
      <c r="O14" s="46"/>
      <c r="P14" s="43"/>
      <c r="Q14" s="44"/>
    </row>
    <row r="15" spans="1:18" ht="15" x14ac:dyDescent="0.25">
      <c r="A15" s="36" t="s">
        <v>36</v>
      </c>
      <c r="B15" s="37" t="s">
        <v>79</v>
      </c>
      <c r="C15" s="38">
        <v>2</v>
      </c>
      <c r="D15" s="39"/>
      <c r="E15" s="39"/>
      <c r="F15" s="40">
        <v>1</v>
      </c>
      <c r="G15" s="41">
        <f t="shared" si="0"/>
        <v>180</v>
      </c>
      <c r="H15" s="41">
        <v>111</v>
      </c>
      <c r="I15" s="42">
        <v>69</v>
      </c>
      <c r="J15" s="43">
        <v>36</v>
      </c>
      <c r="K15" s="44">
        <v>144</v>
      </c>
      <c r="L15" s="43"/>
      <c r="M15" s="44"/>
      <c r="N15" s="45"/>
      <c r="O15" s="46"/>
      <c r="P15" s="43"/>
      <c r="Q15" s="44"/>
    </row>
    <row r="16" spans="1:18" ht="15" x14ac:dyDescent="0.25">
      <c r="A16" s="36" t="s">
        <v>37</v>
      </c>
      <c r="B16" s="37" t="s">
        <v>80</v>
      </c>
      <c r="C16" s="38"/>
      <c r="D16" s="39"/>
      <c r="E16" s="39">
        <v>2</v>
      </c>
      <c r="F16" s="40">
        <v>1</v>
      </c>
      <c r="G16" s="41">
        <f t="shared" si="0"/>
        <v>144</v>
      </c>
      <c r="H16" s="41">
        <v>50</v>
      </c>
      <c r="I16" s="42">
        <v>94</v>
      </c>
      <c r="J16" s="43">
        <v>60</v>
      </c>
      <c r="K16" s="44">
        <v>84</v>
      </c>
      <c r="L16" s="43"/>
      <c r="M16" s="44"/>
      <c r="N16" s="45"/>
      <c r="O16" s="46"/>
      <c r="P16" s="43"/>
      <c r="Q16" s="44"/>
    </row>
    <row r="17" spans="1:17" ht="15" x14ac:dyDescent="0.25">
      <c r="A17" s="36" t="s">
        <v>38</v>
      </c>
      <c r="B17" s="37" t="s">
        <v>81</v>
      </c>
      <c r="C17" s="38"/>
      <c r="D17" s="39"/>
      <c r="E17" s="39">
        <v>1</v>
      </c>
      <c r="F17" s="40"/>
      <c r="G17" s="41">
        <f t="shared" si="0"/>
        <v>72</v>
      </c>
      <c r="H17" s="41">
        <v>40</v>
      </c>
      <c r="I17" s="42">
        <v>32</v>
      </c>
      <c r="J17" s="43">
        <v>72</v>
      </c>
      <c r="K17" s="44"/>
      <c r="L17" s="43"/>
      <c r="M17" s="44"/>
      <c r="N17" s="45"/>
      <c r="O17" s="46"/>
      <c r="P17" s="43"/>
      <c r="Q17" s="44"/>
    </row>
    <row r="18" spans="1:17" thickBot="1" x14ac:dyDescent="0.3">
      <c r="A18" s="36" t="s">
        <v>39</v>
      </c>
      <c r="B18" s="37" t="s">
        <v>82</v>
      </c>
      <c r="C18" s="38"/>
      <c r="D18" s="39">
        <v>2</v>
      </c>
      <c r="E18" s="39"/>
      <c r="F18" s="40"/>
      <c r="G18" s="41">
        <f t="shared" si="0"/>
        <v>32</v>
      </c>
      <c r="H18" s="41">
        <v>18</v>
      </c>
      <c r="I18" s="42">
        <v>14</v>
      </c>
      <c r="J18" s="43"/>
      <c r="K18" s="44">
        <v>32</v>
      </c>
      <c r="L18" s="43"/>
      <c r="M18" s="44"/>
      <c r="N18" s="45"/>
      <c r="O18" s="46"/>
      <c r="P18" s="43"/>
      <c r="Q18" s="44"/>
    </row>
    <row r="19" spans="1:17" s="9" customFormat="1" thickBot="1" x14ac:dyDescent="0.3">
      <c r="A19" s="195" t="s">
        <v>137</v>
      </c>
      <c r="B19" s="196"/>
      <c r="C19" s="196"/>
      <c r="D19" s="196"/>
      <c r="E19" s="196"/>
      <c r="F19" s="197"/>
      <c r="G19" s="48">
        <f t="shared" si="0"/>
        <v>324</v>
      </c>
      <c r="H19" s="48"/>
      <c r="I19" s="48"/>
      <c r="J19" s="50">
        <f t="shared" ref="J19:Q19" si="2">SUM(J20:J25)</f>
        <v>0</v>
      </c>
      <c r="K19" s="51">
        <f t="shared" si="2"/>
        <v>0</v>
      </c>
      <c r="L19" s="50">
        <f t="shared" si="2"/>
        <v>158</v>
      </c>
      <c r="M19" s="51">
        <f t="shared" si="2"/>
        <v>166</v>
      </c>
      <c r="N19" s="52">
        <f t="shared" si="2"/>
        <v>0</v>
      </c>
      <c r="O19" s="49">
        <f t="shared" si="2"/>
        <v>0</v>
      </c>
      <c r="P19" s="50">
        <f t="shared" si="2"/>
        <v>0</v>
      </c>
      <c r="Q19" s="51">
        <f t="shared" si="2"/>
        <v>0</v>
      </c>
    </row>
    <row r="20" spans="1:17" ht="15" x14ac:dyDescent="0.25">
      <c r="A20" s="25" t="s">
        <v>149</v>
      </c>
      <c r="B20" s="26" t="s">
        <v>83</v>
      </c>
      <c r="C20" s="53"/>
      <c r="D20" s="54"/>
      <c r="E20" s="54"/>
      <c r="F20" s="55" t="s">
        <v>140</v>
      </c>
      <c r="G20" s="56">
        <f t="shared" si="0"/>
        <v>52</v>
      </c>
      <c r="H20" s="56">
        <v>40</v>
      </c>
      <c r="I20" s="57">
        <v>12</v>
      </c>
      <c r="J20" s="58"/>
      <c r="K20" s="59"/>
      <c r="L20" s="58">
        <v>52</v>
      </c>
      <c r="M20" s="59"/>
      <c r="N20" s="60"/>
      <c r="O20" s="61"/>
      <c r="P20" s="58"/>
      <c r="Q20" s="59"/>
    </row>
    <row r="21" spans="1:17" ht="30" x14ac:dyDescent="0.25">
      <c r="A21" s="36" t="s">
        <v>150</v>
      </c>
      <c r="B21" s="37" t="s">
        <v>84</v>
      </c>
      <c r="C21" s="62"/>
      <c r="D21" s="63"/>
      <c r="E21" s="63"/>
      <c r="F21" s="64" t="s">
        <v>141</v>
      </c>
      <c r="G21" s="65">
        <f t="shared" si="0"/>
        <v>86</v>
      </c>
      <c r="H21" s="65">
        <v>60</v>
      </c>
      <c r="I21" s="66">
        <v>26</v>
      </c>
      <c r="J21" s="67"/>
      <c r="K21" s="68"/>
      <c r="L21" s="67">
        <v>34</v>
      </c>
      <c r="M21" s="68">
        <v>52</v>
      </c>
      <c r="N21" s="69"/>
      <c r="O21" s="70"/>
      <c r="P21" s="67"/>
      <c r="Q21" s="68"/>
    </row>
    <row r="22" spans="1:17" ht="15" x14ac:dyDescent="0.25">
      <c r="A22" s="36" t="s">
        <v>151</v>
      </c>
      <c r="B22" s="37" t="s">
        <v>85</v>
      </c>
      <c r="C22" s="62"/>
      <c r="D22" s="63" t="s">
        <v>139</v>
      </c>
      <c r="E22" s="63"/>
      <c r="F22" s="64"/>
      <c r="G22" s="65">
        <f t="shared" si="0"/>
        <v>68</v>
      </c>
      <c r="H22" s="65">
        <v>28</v>
      </c>
      <c r="I22" s="66">
        <v>40</v>
      </c>
      <c r="J22" s="67"/>
      <c r="K22" s="68"/>
      <c r="L22" s="67"/>
      <c r="M22" s="68">
        <v>68</v>
      </c>
      <c r="N22" s="69"/>
      <c r="O22" s="70"/>
      <c r="P22" s="67"/>
      <c r="Q22" s="68"/>
    </row>
    <row r="23" spans="1:17" ht="15" x14ac:dyDescent="0.25">
      <c r="A23" s="36" t="s">
        <v>152</v>
      </c>
      <c r="B23" s="37" t="s">
        <v>77</v>
      </c>
      <c r="C23" s="62"/>
      <c r="D23" s="63"/>
      <c r="E23" s="63" t="s">
        <v>139</v>
      </c>
      <c r="F23" s="64"/>
      <c r="G23" s="65">
        <f t="shared" si="0"/>
        <v>46</v>
      </c>
      <c r="H23" s="65">
        <v>6</v>
      </c>
      <c r="I23" s="66">
        <v>40</v>
      </c>
      <c r="J23" s="67"/>
      <c r="K23" s="68"/>
      <c r="L23" s="67"/>
      <c r="M23" s="68">
        <v>46</v>
      </c>
      <c r="N23" s="69"/>
      <c r="O23" s="70"/>
      <c r="P23" s="67"/>
      <c r="Q23" s="68"/>
    </row>
    <row r="24" spans="1:17" ht="15" x14ac:dyDescent="0.25">
      <c r="A24" s="36" t="s">
        <v>153</v>
      </c>
      <c r="B24" s="37" t="s">
        <v>86</v>
      </c>
      <c r="C24" s="62"/>
      <c r="D24" s="63" t="s">
        <v>140</v>
      </c>
      <c r="E24" s="63"/>
      <c r="F24" s="64"/>
      <c r="G24" s="65">
        <f t="shared" si="0"/>
        <v>36</v>
      </c>
      <c r="H24" s="65">
        <v>24</v>
      </c>
      <c r="I24" s="66">
        <v>12</v>
      </c>
      <c r="J24" s="67"/>
      <c r="K24" s="68"/>
      <c r="L24" s="67">
        <v>36</v>
      </c>
      <c r="M24" s="68"/>
      <c r="N24" s="69"/>
      <c r="O24" s="70"/>
      <c r="P24" s="67"/>
      <c r="Q24" s="68"/>
    </row>
    <row r="25" spans="1:17" thickBot="1" x14ac:dyDescent="0.3">
      <c r="A25" s="36" t="s">
        <v>154</v>
      </c>
      <c r="B25" s="37" t="s">
        <v>95</v>
      </c>
      <c r="C25" s="62"/>
      <c r="D25" s="63"/>
      <c r="E25" s="63"/>
      <c r="F25" s="64" t="s">
        <v>140</v>
      </c>
      <c r="G25" s="65">
        <f t="shared" si="0"/>
        <v>36</v>
      </c>
      <c r="H25" s="65">
        <v>24</v>
      </c>
      <c r="I25" s="66">
        <v>12</v>
      </c>
      <c r="J25" s="67"/>
      <c r="K25" s="68"/>
      <c r="L25" s="67">
        <v>36</v>
      </c>
      <c r="M25" s="68"/>
      <c r="N25" s="69"/>
      <c r="O25" s="70"/>
      <c r="P25" s="67"/>
      <c r="Q25" s="68"/>
    </row>
    <row r="26" spans="1:17" s="9" customFormat="1" thickBot="1" x14ac:dyDescent="0.3">
      <c r="A26" s="171" t="s">
        <v>40</v>
      </c>
      <c r="B26" s="172"/>
      <c r="C26" s="172"/>
      <c r="D26" s="172"/>
      <c r="E26" s="172"/>
      <c r="F26" s="173"/>
      <c r="G26" s="77">
        <f t="shared" si="0"/>
        <v>4140</v>
      </c>
      <c r="H26" s="77"/>
      <c r="I26" s="77"/>
      <c r="J26" s="79">
        <f t="shared" ref="J26:Q26" si="3">J27+J38+J70</f>
        <v>0</v>
      </c>
      <c r="K26" s="80">
        <f t="shared" si="3"/>
        <v>0</v>
      </c>
      <c r="L26" s="79">
        <f t="shared" si="3"/>
        <v>454</v>
      </c>
      <c r="M26" s="80">
        <f t="shared" si="3"/>
        <v>698</v>
      </c>
      <c r="N26" s="81">
        <f t="shared" si="3"/>
        <v>612</v>
      </c>
      <c r="O26" s="78">
        <f t="shared" si="3"/>
        <v>900</v>
      </c>
      <c r="P26" s="79">
        <f t="shared" si="3"/>
        <v>612</v>
      </c>
      <c r="Q26" s="80">
        <f t="shared" si="3"/>
        <v>864</v>
      </c>
    </row>
    <row r="27" spans="1:17" s="9" customFormat="1" thickBot="1" x14ac:dyDescent="0.3">
      <c r="A27" s="171" t="s">
        <v>41</v>
      </c>
      <c r="B27" s="172"/>
      <c r="C27" s="172"/>
      <c r="D27" s="172"/>
      <c r="E27" s="172"/>
      <c r="F27" s="173"/>
      <c r="G27" s="77">
        <f t="shared" si="0"/>
        <v>815</v>
      </c>
      <c r="H27" s="77"/>
      <c r="I27" s="77"/>
      <c r="J27" s="79">
        <f t="shared" ref="J27:Q27" si="4">SUM(J28:J37)</f>
        <v>0</v>
      </c>
      <c r="K27" s="80">
        <f t="shared" si="4"/>
        <v>0</v>
      </c>
      <c r="L27" s="79">
        <f t="shared" si="4"/>
        <v>362</v>
      </c>
      <c r="M27" s="80">
        <f t="shared" si="4"/>
        <v>274</v>
      </c>
      <c r="N27" s="81">
        <f t="shared" si="4"/>
        <v>94</v>
      </c>
      <c r="O27" s="78">
        <f t="shared" si="4"/>
        <v>0</v>
      </c>
      <c r="P27" s="79">
        <f t="shared" si="4"/>
        <v>85</v>
      </c>
      <c r="Q27" s="80">
        <f t="shared" si="4"/>
        <v>0</v>
      </c>
    </row>
    <row r="28" spans="1:17" ht="30" x14ac:dyDescent="0.25">
      <c r="A28" s="25" t="s">
        <v>42</v>
      </c>
      <c r="B28" s="26" t="s">
        <v>107</v>
      </c>
      <c r="C28" s="27"/>
      <c r="D28" s="28"/>
      <c r="E28" s="28"/>
      <c r="F28" s="29">
        <v>7</v>
      </c>
      <c r="G28" s="148">
        <f t="shared" si="0"/>
        <v>85</v>
      </c>
      <c r="H28" s="149">
        <v>60</v>
      </c>
      <c r="I28" s="150">
        <v>25</v>
      </c>
      <c r="J28" s="32"/>
      <c r="K28" s="33"/>
      <c r="L28" s="32"/>
      <c r="M28" s="33"/>
      <c r="N28" s="34"/>
      <c r="O28" s="35"/>
      <c r="P28" s="32">
        <v>85</v>
      </c>
      <c r="Q28" s="33"/>
    </row>
    <row r="29" spans="1:17" ht="15" x14ac:dyDescent="0.25">
      <c r="A29" s="36" t="s">
        <v>43</v>
      </c>
      <c r="B29" s="37" t="s">
        <v>100</v>
      </c>
      <c r="C29" s="38"/>
      <c r="D29" s="39"/>
      <c r="E29" s="39">
        <v>4</v>
      </c>
      <c r="F29" s="40"/>
      <c r="G29" s="151">
        <f t="shared" si="0"/>
        <v>96</v>
      </c>
      <c r="H29" s="41">
        <v>70</v>
      </c>
      <c r="I29" s="152">
        <v>26</v>
      </c>
      <c r="J29" s="43"/>
      <c r="K29" s="44"/>
      <c r="L29" s="43"/>
      <c r="M29" s="44">
        <v>96</v>
      </c>
      <c r="N29" s="45"/>
      <c r="O29" s="46"/>
      <c r="P29" s="43"/>
      <c r="Q29" s="44"/>
    </row>
    <row r="30" spans="1:17" ht="15" x14ac:dyDescent="0.25">
      <c r="A30" s="36" t="s">
        <v>44</v>
      </c>
      <c r="B30" s="37" t="s">
        <v>108</v>
      </c>
      <c r="C30" s="38"/>
      <c r="D30" s="39"/>
      <c r="E30" s="39">
        <v>4</v>
      </c>
      <c r="F30" s="40"/>
      <c r="G30" s="151">
        <f t="shared" si="0"/>
        <v>96</v>
      </c>
      <c r="H30" s="41">
        <v>70</v>
      </c>
      <c r="I30" s="152">
        <v>26</v>
      </c>
      <c r="J30" s="43"/>
      <c r="K30" s="44"/>
      <c r="L30" s="43"/>
      <c r="M30" s="44">
        <v>96</v>
      </c>
      <c r="N30" s="45"/>
      <c r="O30" s="46"/>
      <c r="P30" s="43"/>
      <c r="Q30" s="44"/>
    </row>
    <row r="31" spans="1:17" ht="15" x14ac:dyDescent="0.25">
      <c r="A31" s="36" t="s">
        <v>45</v>
      </c>
      <c r="B31" s="37" t="s">
        <v>109</v>
      </c>
      <c r="C31" s="38"/>
      <c r="D31" s="39"/>
      <c r="E31" s="39"/>
      <c r="F31" s="40">
        <v>4</v>
      </c>
      <c r="G31" s="151">
        <f t="shared" si="0"/>
        <v>32</v>
      </c>
      <c r="H31" s="41">
        <v>22</v>
      </c>
      <c r="I31" s="152">
        <v>10</v>
      </c>
      <c r="J31" s="43"/>
      <c r="K31" s="44"/>
      <c r="L31" s="43"/>
      <c r="M31" s="44">
        <v>32</v>
      </c>
      <c r="N31" s="45"/>
      <c r="O31" s="46"/>
      <c r="P31" s="43"/>
      <c r="Q31" s="44"/>
    </row>
    <row r="32" spans="1:17" ht="15" x14ac:dyDescent="0.25">
      <c r="A32" s="36" t="s">
        <v>46</v>
      </c>
      <c r="B32" s="37" t="s">
        <v>99</v>
      </c>
      <c r="C32" s="38"/>
      <c r="D32" s="39"/>
      <c r="E32" s="39">
        <v>3</v>
      </c>
      <c r="F32" s="40"/>
      <c r="G32" s="151">
        <f t="shared" si="0"/>
        <v>86</v>
      </c>
      <c r="H32" s="41">
        <v>50</v>
      </c>
      <c r="I32" s="152">
        <v>36</v>
      </c>
      <c r="J32" s="43"/>
      <c r="K32" s="44"/>
      <c r="L32" s="43">
        <v>86</v>
      </c>
      <c r="M32" s="44"/>
      <c r="N32" s="45"/>
      <c r="O32" s="46"/>
      <c r="P32" s="43"/>
      <c r="Q32" s="44"/>
    </row>
    <row r="33" spans="1:17" ht="15" x14ac:dyDescent="0.25">
      <c r="A33" s="36" t="s">
        <v>47</v>
      </c>
      <c r="B33" s="37" t="s">
        <v>110</v>
      </c>
      <c r="C33" s="38"/>
      <c r="D33" s="39"/>
      <c r="E33" s="39">
        <v>3</v>
      </c>
      <c r="F33" s="40"/>
      <c r="G33" s="151">
        <f t="shared" si="0"/>
        <v>96</v>
      </c>
      <c r="H33" s="41">
        <v>60</v>
      </c>
      <c r="I33" s="152">
        <v>36</v>
      </c>
      <c r="J33" s="43"/>
      <c r="K33" s="44"/>
      <c r="L33" s="43">
        <v>96</v>
      </c>
      <c r="M33" s="44"/>
      <c r="N33" s="45"/>
      <c r="O33" s="46"/>
      <c r="P33" s="43"/>
      <c r="Q33" s="44"/>
    </row>
    <row r="34" spans="1:17" ht="15" x14ac:dyDescent="0.25">
      <c r="A34" s="36" t="s">
        <v>48</v>
      </c>
      <c r="B34" s="37" t="s">
        <v>111</v>
      </c>
      <c r="C34" s="38"/>
      <c r="D34" s="39"/>
      <c r="E34" s="39">
        <v>3</v>
      </c>
      <c r="F34" s="40"/>
      <c r="G34" s="151">
        <f t="shared" si="0"/>
        <v>90</v>
      </c>
      <c r="H34" s="41">
        <v>60</v>
      </c>
      <c r="I34" s="152">
        <v>30</v>
      </c>
      <c r="J34" s="43"/>
      <c r="K34" s="44"/>
      <c r="L34" s="43">
        <v>90</v>
      </c>
      <c r="M34" s="44"/>
      <c r="N34" s="45"/>
      <c r="O34" s="46"/>
      <c r="P34" s="43"/>
      <c r="Q34" s="44"/>
    </row>
    <row r="35" spans="1:17" ht="15" x14ac:dyDescent="0.25">
      <c r="A35" s="36" t="s">
        <v>49</v>
      </c>
      <c r="B35" s="37" t="s">
        <v>112</v>
      </c>
      <c r="C35" s="38"/>
      <c r="D35" s="39"/>
      <c r="E35" s="39">
        <v>3</v>
      </c>
      <c r="F35" s="40"/>
      <c r="G35" s="151">
        <f t="shared" si="0"/>
        <v>90</v>
      </c>
      <c r="H35" s="41">
        <v>60</v>
      </c>
      <c r="I35" s="152">
        <v>30</v>
      </c>
      <c r="J35" s="43"/>
      <c r="K35" s="44"/>
      <c r="L35" s="43">
        <v>90</v>
      </c>
      <c r="M35" s="44"/>
      <c r="N35" s="45"/>
      <c r="O35" s="46"/>
      <c r="P35" s="43"/>
      <c r="Q35" s="44"/>
    </row>
    <row r="36" spans="1:17" ht="15" x14ac:dyDescent="0.25">
      <c r="A36" s="36" t="s">
        <v>61</v>
      </c>
      <c r="B36" s="37" t="s">
        <v>113</v>
      </c>
      <c r="C36" s="38"/>
      <c r="D36" s="39"/>
      <c r="E36" s="39">
        <v>5</v>
      </c>
      <c r="F36" s="40"/>
      <c r="G36" s="151">
        <f t="shared" ref="G36:G61" si="5">SUM(J36:Q36)</f>
        <v>48</v>
      </c>
      <c r="H36" s="41">
        <v>30</v>
      </c>
      <c r="I36" s="152">
        <v>18</v>
      </c>
      <c r="J36" s="43"/>
      <c r="K36" s="44"/>
      <c r="L36" s="43"/>
      <c r="M36" s="44"/>
      <c r="N36" s="45">
        <v>48</v>
      </c>
      <c r="O36" s="46"/>
      <c r="P36" s="43"/>
      <c r="Q36" s="44"/>
    </row>
    <row r="37" spans="1:17" thickBot="1" x14ac:dyDescent="0.3">
      <c r="A37" s="36" t="s">
        <v>62</v>
      </c>
      <c r="B37" s="37" t="s">
        <v>114</v>
      </c>
      <c r="C37" s="145"/>
      <c r="D37" s="146"/>
      <c r="E37" s="146">
        <v>5</v>
      </c>
      <c r="F37" s="147">
        <v>4</v>
      </c>
      <c r="G37" s="153">
        <f t="shared" si="5"/>
        <v>96</v>
      </c>
      <c r="H37" s="154">
        <v>60</v>
      </c>
      <c r="I37" s="155">
        <v>30</v>
      </c>
      <c r="J37" s="43"/>
      <c r="K37" s="44"/>
      <c r="L37" s="43"/>
      <c r="M37" s="44">
        <v>50</v>
      </c>
      <c r="N37" s="45">
        <v>46</v>
      </c>
      <c r="O37" s="46"/>
      <c r="P37" s="43"/>
      <c r="Q37" s="44"/>
    </row>
    <row r="38" spans="1:17" s="9" customFormat="1" thickBot="1" x14ac:dyDescent="0.3">
      <c r="A38" s="171" t="s">
        <v>50</v>
      </c>
      <c r="B38" s="172"/>
      <c r="C38" s="172"/>
      <c r="D38" s="172"/>
      <c r="E38" s="172"/>
      <c r="F38" s="173"/>
      <c r="G38" s="77">
        <f t="shared" si="5"/>
        <v>3109</v>
      </c>
      <c r="H38" s="77"/>
      <c r="I38" s="84"/>
      <c r="J38" s="79">
        <f t="shared" ref="J38:Q38" si="6">J39+J45+J51+J56+J61</f>
        <v>0</v>
      </c>
      <c r="K38" s="80">
        <f t="shared" si="6"/>
        <v>0</v>
      </c>
      <c r="L38" s="79">
        <f t="shared" si="6"/>
        <v>92</v>
      </c>
      <c r="M38" s="80">
        <f t="shared" si="6"/>
        <v>424</v>
      </c>
      <c r="N38" s="81">
        <f t="shared" si="6"/>
        <v>518</v>
      </c>
      <c r="O38" s="78">
        <f t="shared" si="6"/>
        <v>900</v>
      </c>
      <c r="P38" s="79">
        <f t="shared" si="6"/>
        <v>527</v>
      </c>
      <c r="Q38" s="80">
        <f t="shared" si="6"/>
        <v>648</v>
      </c>
    </row>
    <row r="39" spans="1:17" s="8" customFormat="1" ht="43.5" thickBot="1" x14ac:dyDescent="0.3">
      <c r="A39" s="85" t="s">
        <v>51</v>
      </c>
      <c r="B39" s="86" t="s">
        <v>115</v>
      </c>
      <c r="C39" s="87"/>
      <c r="D39" s="88"/>
      <c r="E39" s="88"/>
      <c r="F39" s="89"/>
      <c r="G39" s="90">
        <f t="shared" si="5"/>
        <v>789</v>
      </c>
      <c r="H39" s="90"/>
      <c r="I39" s="91"/>
      <c r="J39" s="92">
        <f t="shared" ref="J39:Q39" si="7">SUM(J40:J43)</f>
        <v>0</v>
      </c>
      <c r="K39" s="93">
        <f t="shared" si="7"/>
        <v>0</v>
      </c>
      <c r="L39" s="92">
        <f t="shared" si="7"/>
        <v>92</v>
      </c>
      <c r="M39" s="93">
        <f t="shared" si="7"/>
        <v>424</v>
      </c>
      <c r="N39" s="94">
        <f t="shared" si="7"/>
        <v>273</v>
      </c>
      <c r="O39" s="95">
        <f t="shared" si="7"/>
        <v>0</v>
      </c>
      <c r="P39" s="92">
        <f t="shared" si="7"/>
        <v>0</v>
      </c>
      <c r="Q39" s="93">
        <f t="shared" si="7"/>
        <v>0</v>
      </c>
    </row>
    <row r="40" spans="1:17" ht="15" x14ac:dyDescent="0.25">
      <c r="A40" s="25" t="s">
        <v>87</v>
      </c>
      <c r="B40" s="26" t="s">
        <v>119</v>
      </c>
      <c r="C40" s="96">
        <v>5</v>
      </c>
      <c r="D40" s="82"/>
      <c r="E40" s="82"/>
      <c r="F40" s="97">
        <v>34</v>
      </c>
      <c r="G40" s="30">
        <f t="shared" si="5"/>
        <v>326</v>
      </c>
      <c r="H40" s="30">
        <v>226</v>
      </c>
      <c r="I40" s="57">
        <v>100</v>
      </c>
      <c r="J40" s="58"/>
      <c r="K40" s="59"/>
      <c r="L40" s="58">
        <v>92</v>
      </c>
      <c r="M40" s="59">
        <v>120</v>
      </c>
      <c r="N40" s="60">
        <v>114</v>
      </c>
      <c r="O40" s="61"/>
      <c r="P40" s="58"/>
      <c r="Q40" s="59"/>
    </row>
    <row r="41" spans="1:17" ht="30" x14ac:dyDescent="0.25">
      <c r="A41" s="36" t="s">
        <v>120</v>
      </c>
      <c r="B41" s="37" t="s">
        <v>121</v>
      </c>
      <c r="C41" s="38">
        <v>5</v>
      </c>
      <c r="D41" s="39"/>
      <c r="E41" s="39"/>
      <c r="F41" s="40">
        <v>4</v>
      </c>
      <c r="G41" s="41">
        <f t="shared" si="5"/>
        <v>211</v>
      </c>
      <c r="H41" s="41">
        <v>148</v>
      </c>
      <c r="I41" s="66">
        <v>63</v>
      </c>
      <c r="J41" s="67"/>
      <c r="K41" s="68"/>
      <c r="L41" s="67"/>
      <c r="M41" s="68">
        <v>160</v>
      </c>
      <c r="N41" s="69">
        <v>51</v>
      </c>
      <c r="O41" s="70"/>
      <c r="P41" s="67"/>
      <c r="Q41" s="68"/>
    </row>
    <row r="42" spans="1:17" ht="15" x14ac:dyDescent="0.25">
      <c r="A42" s="36" t="s">
        <v>88</v>
      </c>
      <c r="B42" s="37" t="s">
        <v>89</v>
      </c>
      <c r="C42" s="38"/>
      <c r="D42" s="39"/>
      <c r="E42" s="39">
        <v>4</v>
      </c>
      <c r="F42" s="40"/>
      <c r="G42" s="41">
        <f t="shared" si="5"/>
        <v>36</v>
      </c>
      <c r="H42" s="99"/>
      <c r="I42" s="66">
        <v>36</v>
      </c>
      <c r="J42" s="67"/>
      <c r="K42" s="68"/>
      <c r="L42" s="67"/>
      <c r="M42" s="68">
        <v>36</v>
      </c>
      <c r="N42" s="69"/>
      <c r="O42" s="70"/>
      <c r="P42" s="67"/>
      <c r="Q42" s="68"/>
    </row>
    <row r="43" spans="1:17" ht="15" x14ac:dyDescent="0.25">
      <c r="A43" s="36" t="s">
        <v>90</v>
      </c>
      <c r="B43" s="37" t="s">
        <v>91</v>
      </c>
      <c r="C43" s="38"/>
      <c r="D43" s="39"/>
      <c r="E43" s="39">
        <v>5</v>
      </c>
      <c r="F43" s="40">
        <v>4</v>
      </c>
      <c r="G43" s="41">
        <f t="shared" si="5"/>
        <v>216</v>
      </c>
      <c r="H43" s="99"/>
      <c r="I43" s="66">
        <v>216</v>
      </c>
      <c r="J43" s="67"/>
      <c r="K43" s="68"/>
      <c r="L43" s="67"/>
      <c r="M43" s="68">
        <v>108</v>
      </c>
      <c r="N43" s="69">
        <v>108</v>
      </c>
      <c r="O43" s="70"/>
      <c r="P43" s="67"/>
      <c r="Q43" s="68"/>
    </row>
    <row r="44" spans="1:17" thickBot="1" x14ac:dyDescent="0.3">
      <c r="A44" s="112" t="s">
        <v>51</v>
      </c>
      <c r="B44" s="113" t="s">
        <v>155</v>
      </c>
      <c r="C44" s="210">
        <v>5</v>
      </c>
      <c r="D44" s="211"/>
      <c r="E44" s="211"/>
      <c r="F44" s="212"/>
      <c r="G44" s="213"/>
      <c r="H44" s="214"/>
      <c r="I44" s="215"/>
      <c r="J44" s="216"/>
      <c r="K44" s="217"/>
      <c r="L44" s="216"/>
      <c r="M44" s="217"/>
      <c r="N44" s="218"/>
      <c r="O44" s="219"/>
      <c r="P44" s="216"/>
      <c r="Q44" s="217"/>
    </row>
    <row r="45" spans="1:17" s="8" customFormat="1" ht="29.25" thickBot="1" x14ac:dyDescent="0.3">
      <c r="A45" s="85" t="s">
        <v>52</v>
      </c>
      <c r="B45" s="86" t="s">
        <v>116</v>
      </c>
      <c r="C45" s="87"/>
      <c r="D45" s="88"/>
      <c r="E45" s="88"/>
      <c r="F45" s="89"/>
      <c r="G45" s="90">
        <f t="shared" si="5"/>
        <v>749</v>
      </c>
      <c r="H45" s="90"/>
      <c r="I45" s="90"/>
      <c r="J45" s="92">
        <f t="shared" ref="J45:Q45" si="8">SUM(J46:J49)</f>
        <v>0</v>
      </c>
      <c r="K45" s="93">
        <f t="shared" si="8"/>
        <v>0</v>
      </c>
      <c r="L45" s="92">
        <f t="shared" si="8"/>
        <v>0</v>
      </c>
      <c r="M45" s="93">
        <f t="shared" si="8"/>
        <v>0</v>
      </c>
      <c r="N45" s="94">
        <f t="shared" si="8"/>
        <v>245</v>
      </c>
      <c r="O45" s="95">
        <f t="shared" si="8"/>
        <v>504</v>
      </c>
      <c r="P45" s="92">
        <f t="shared" si="8"/>
        <v>0</v>
      </c>
      <c r="Q45" s="93">
        <f t="shared" si="8"/>
        <v>0</v>
      </c>
    </row>
    <row r="46" spans="1:17" ht="30" x14ac:dyDescent="0.25">
      <c r="A46" s="25" t="s">
        <v>92</v>
      </c>
      <c r="B46" s="26" t="s">
        <v>122</v>
      </c>
      <c r="C46" s="96">
        <v>6</v>
      </c>
      <c r="D46" s="82"/>
      <c r="E46" s="82"/>
      <c r="F46" s="97">
        <v>5</v>
      </c>
      <c r="G46" s="30">
        <f t="shared" si="5"/>
        <v>315</v>
      </c>
      <c r="H46" s="30">
        <v>215</v>
      </c>
      <c r="I46" s="57">
        <v>100</v>
      </c>
      <c r="J46" s="58"/>
      <c r="K46" s="59"/>
      <c r="L46" s="58"/>
      <c r="M46" s="59"/>
      <c r="N46" s="60">
        <v>111</v>
      </c>
      <c r="O46" s="61">
        <v>204</v>
      </c>
      <c r="P46" s="58"/>
      <c r="Q46" s="59"/>
    </row>
    <row r="47" spans="1:17" ht="30" x14ac:dyDescent="0.25">
      <c r="A47" s="36" t="s">
        <v>101</v>
      </c>
      <c r="B47" s="37" t="s">
        <v>123</v>
      </c>
      <c r="C47" s="38">
        <v>6</v>
      </c>
      <c r="D47" s="39"/>
      <c r="E47" s="39"/>
      <c r="F47" s="40">
        <v>5</v>
      </c>
      <c r="G47" s="41">
        <f t="shared" si="5"/>
        <v>326</v>
      </c>
      <c r="H47" s="41">
        <v>226</v>
      </c>
      <c r="I47" s="66">
        <v>100</v>
      </c>
      <c r="J47" s="67"/>
      <c r="K47" s="68"/>
      <c r="L47" s="67"/>
      <c r="M47" s="68"/>
      <c r="N47" s="69">
        <v>134</v>
      </c>
      <c r="O47" s="70">
        <v>192</v>
      </c>
      <c r="P47" s="67"/>
      <c r="Q47" s="68"/>
    </row>
    <row r="48" spans="1:17" ht="15" x14ac:dyDescent="0.25">
      <c r="A48" s="36" t="s">
        <v>93</v>
      </c>
      <c r="B48" s="37" t="s">
        <v>89</v>
      </c>
      <c r="C48" s="38"/>
      <c r="D48" s="39"/>
      <c r="E48" s="39">
        <v>6</v>
      </c>
      <c r="F48" s="40"/>
      <c r="G48" s="41">
        <f t="shared" si="5"/>
        <v>36</v>
      </c>
      <c r="H48" s="99"/>
      <c r="I48" s="66">
        <v>36</v>
      </c>
      <c r="J48" s="67"/>
      <c r="K48" s="68"/>
      <c r="L48" s="67"/>
      <c r="M48" s="68"/>
      <c r="N48" s="69"/>
      <c r="O48" s="70">
        <v>36</v>
      </c>
      <c r="P48" s="67"/>
      <c r="Q48" s="68"/>
    </row>
    <row r="49" spans="1:17" ht="15" x14ac:dyDescent="0.25">
      <c r="A49" s="36" t="s">
        <v>94</v>
      </c>
      <c r="B49" s="37" t="s">
        <v>102</v>
      </c>
      <c r="C49" s="38"/>
      <c r="D49" s="39"/>
      <c r="E49" s="39">
        <v>6</v>
      </c>
      <c r="F49" s="40"/>
      <c r="G49" s="41">
        <f t="shared" si="5"/>
        <v>72</v>
      </c>
      <c r="H49" s="99"/>
      <c r="I49" s="66">
        <v>72</v>
      </c>
      <c r="J49" s="67"/>
      <c r="K49" s="68"/>
      <c r="L49" s="67"/>
      <c r="M49" s="68"/>
      <c r="N49" s="69"/>
      <c r="O49" s="70">
        <v>72</v>
      </c>
      <c r="P49" s="67"/>
      <c r="Q49" s="68"/>
    </row>
    <row r="50" spans="1:17" thickBot="1" x14ac:dyDescent="0.3">
      <c r="A50" s="112" t="s">
        <v>52</v>
      </c>
      <c r="B50" s="113" t="s">
        <v>155</v>
      </c>
      <c r="C50" s="210">
        <v>6</v>
      </c>
      <c r="D50" s="211"/>
      <c r="E50" s="211"/>
      <c r="F50" s="212"/>
      <c r="G50" s="213"/>
      <c r="H50" s="214"/>
      <c r="I50" s="215"/>
      <c r="J50" s="216"/>
      <c r="K50" s="217"/>
      <c r="L50" s="216"/>
      <c r="M50" s="217"/>
      <c r="N50" s="218"/>
      <c r="O50" s="219"/>
      <c r="P50" s="216"/>
      <c r="Q50" s="217"/>
    </row>
    <row r="51" spans="1:17" s="8" customFormat="1" thickBot="1" x14ac:dyDescent="0.3">
      <c r="A51" s="85" t="s">
        <v>53</v>
      </c>
      <c r="B51" s="86" t="s">
        <v>117</v>
      </c>
      <c r="C51" s="87"/>
      <c r="D51" s="88"/>
      <c r="E51" s="88"/>
      <c r="F51" s="89"/>
      <c r="G51" s="90">
        <f t="shared" si="5"/>
        <v>332</v>
      </c>
      <c r="H51" s="90"/>
      <c r="I51" s="90"/>
      <c r="J51" s="92">
        <f t="shared" ref="J51:Q51" si="9">SUM(J52:J54)</f>
        <v>0</v>
      </c>
      <c r="K51" s="93">
        <f t="shared" si="9"/>
        <v>0</v>
      </c>
      <c r="L51" s="92">
        <f t="shared" si="9"/>
        <v>0</v>
      </c>
      <c r="M51" s="93">
        <f t="shared" si="9"/>
        <v>0</v>
      </c>
      <c r="N51" s="94">
        <f t="shared" si="9"/>
        <v>0</v>
      </c>
      <c r="O51" s="95">
        <f t="shared" si="9"/>
        <v>226</v>
      </c>
      <c r="P51" s="92">
        <f t="shared" si="9"/>
        <v>106</v>
      </c>
      <c r="Q51" s="93">
        <f t="shared" si="9"/>
        <v>0</v>
      </c>
    </row>
    <row r="52" spans="1:17" ht="30" x14ac:dyDescent="0.25">
      <c r="A52" s="25" t="s">
        <v>96</v>
      </c>
      <c r="B52" s="26" t="s">
        <v>124</v>
      </c>
      <c r="C52" s="96">
        <v>7</v>
      </c>
      <c r="D52" s="82"/>
      <c r="E52" s="82"/>
      <c r="F52" s="97">
        <v>6</v>
      </c>
      <c r="G52" s="30">
        <f t="shared" si="5"/>
        <v>242</v>
      </c>
      <c r="H52" s="30">
        <v>162</v>
      </c>
      <c r="I52" s="57">
        <v>80</v>
      </c>
      <c r="J52" s="58"/>
      <c r="K52" s="59"/>
      <c r="L52" s="58"/>
      <c r="M52" s="59"/>
      <c r="N52" s="60"/>
      <c r="O52" s="61">
        <v>136</v>
      </c>
      <c r="P52" s="58">
        <v>106</v>
      </c>
      <c r="Q52" s="59"/>
    </row>
    <row r="53" spans="1:17" ht="15" x14ac:dyDescent="0.25">
      <c r="A53" s="36" t="s">
        <v>97</v>
      </c>
      <c r="B53" s="37" t="s">
        <v>89</v>
      </c>
      <c r="C53" s="38"/>
      <c r="D53" s="39"/>
      <c r="E53" s="39">
        <v>6</v>
      </c>
      <c r="F53" s="40"/>
      <c r="G53" s="41">
        <f t="shared" si="5"/>
        <v>54</v>
      </c>
      <c r="H53" s="99"/>
      <c r="I53" s="66">
        <v>54</v>
      </c>
      <c r="J53" s="67"/>
      <c r="K53" s="68"/>
      <c r="L53" s="67"/>
      <c r="M53" s="68"/>
      <c r="N53" s="69"/>
      <c r="O53" s="70">
        <v>54</v>
      </c>
      <c r="P53" s="67"/>
      <c r="Q53" s="68"/>
    </row>
    <row r="54" spans="1:17" ht="15" x14ac:dyDescent="0.25">
      <c r="A54" s="36" t="s">
        <v>98</v>
      </c>
      <c r="B54" s="37" t="s">
        <v>91</v>
      </c>
      <c r="C54" s="38"/>
      <c r="D54" s="39"/>
      <c r="E54" s="39">
        <v>6</v>
      </c>
      <c r="F54" s="40"/>
      <c r="G54" s="41">
        <f t="shared" si="5"/>
        <v>36</v>
      </c>
      <c r="H54" s="99"/>
      <c r="I54" s="66">
        <v>36</v>
      </c>
      <c r="J54" s="67"/>
      <c r="K54" s="68"/>
      <c r="L54" s="67"/>
      <c r="M54" s="68"/>
      <c r="N54" s="69"/>
      <c r="O54" s="70">
        <v>36</v>
      </c>
      <c r="P54" s="67"/>
      <c r="Q54" s="68"/>
    </row>
    <row r="55" spans="1:17" thickBot="1" x14ac:dyDescent="0.3">
      <c r="A55" s="112" t="s">
        <v>53</v>
      </c>
      <c r="B55" s="113" t="s">
        <v>155</v>
      </c>
      <c r="C55" s="210">
        <v>7</v>
      </c>
      <c r="D55" s="211"/>
      <c r="E55" s="211"/>
      <c r="F55" s="212"/>
      <c r="G55" s="213"/>
      <c r="H55" s="214"/>
      <c r="I55" s="215"/>
      <c r="J55" s="216"/>
      <c r="K55" s="217"/>
      <c r="L55" s="216"/>
      <c r="M55" s="217"/>
      <c r="N55" s="218"/>
      <c r="O55" s="219"/>
      <c r="P55" s="216"/>
      <c r="Q55" s="217"/>
    </row>
    <row r="56" spans="1:17" s="8" customFormat="1" ht="29.25" thickBot="1" x14ac:dyDescent="0.3">
      <c r="A56" s="85" t="s">
        <v>54</v>
      </c>
      <c r="B56" s="86" t="s">
        <v>118</v>
      </c>
      <c r="C56" s="87"/>
      <c r="D56" s="88"/>
      <c r="E56" s="88"/>
      <c r="F56" s="89"/>
      <c r="G56" s="90">
        <f t="shared" si="5"/>
        <v>387</v>
      </c>
      <c r="H56" s="90"/>
      <c r="I56" s="91"/>
      <c r="J56" s="92">
        <f t="shared" ref="J56:Q56" si="10">SUM(J57:J59)</f>
        <v>0</v>
      </c>
      <c r="K56" s="93">
        <f t="shared" si="10"/>
        <v>0</v>
      </c>
      <c r="L56" s="92">
        <f t="shared" si="10"/>
        <v>0</v>
      </c>
      <c r="M56" s="93">
        <f t="shared" si="10"/>
        <v>0</v>
      </c>
      <c r="N56" s="94">
        <f t="shared" si="10"/>
        <v>0</v>
      </c>
      <c r="O56" s="95">
        <f t="shared" si="10"/>
        <v>170</v>
      </c>
      <c r="P56" s="92">
        <f t="shared" si="10"/>
        <v>217</v>
      </c>
      <c r="Q56" s="93">
        <f t="shared" si="10"/>
        <v>0</v>
      </c>
    </row>
    <row r="57" spans="1:17" ht="30" x14ac:dyDescent="0.25">
      <c r="A57" s="25" t="s">
        <v>103</v>
      </c>
      <c r="B57" s="26" t="s">
        <v>125</v>
      </c>
      <c r="C57" s="96">
        <v>7</v>
      </c>
      <c r="D57" s="82"/>
      <c r="E57" s="82"/>
      <c r="F57" s="97">
        <v>6</v>
      </c>
      <c r="G57" s="30">
        <f t="shared" si="5"/>
        <v>315</v>
      </c>
      <c r="H57" s="98">
        <v>215</v>
      </c>
      <c r="I57" s="57">
        <v>100</v>
      </c>
      <c r="J57" s="58"/>
      <c r="K57" s="59"/>
      <c r="L57" s="58"/>
      <c r="M57" s="59"/>
      <c r="N57" s="60"/>
      <c r="O57" s="61">
        <v>170</v>
      </c>
      <c r="P57" s="58">
        <v>145</v>
      </c>
      <c r="Q57" s="59"/>
    </row>
    <row r="58" spans="1:17" ht="15" x14ac:dyDescent="0.25">
      <c r="A58" s="36" t="s">
        <v>104</v>
      </c>
      <c r="B58" s="37" t="s">
        <v>89</v>
      </c>
      <c r="C58" s="38"/>
      <c r="D58" s="39"/>
      <c r="E58" s="39">
        <v>7</v>
      </c>
      <c r="F58" s="40"/>
      <c r="G58" s="41">
        <f t="shared" si="5"/>
        <v>36</v>
      </c>
      <c r="H58" s="99"/>
      <c r="I58" s="66">
        <v>36</v>
      </c>
      <c r="J58" s="67"/>
      <c r="K58" s="68"/>
      <c r="L58" s="67"/>
      <c r="M58" s="68"/>
      <c r="N58" s="69"/>
      <c r="O58" s="70"/>
      <c r="P58" s="67">
        <v>36</v>
      </c>
      <c r="Q58" s="68"/>
    </row>
    <row r="59" spans="1:17" ht="15" x14ac:dyDescent="0.25">
      <c r="A59" s="47" t="s">
        <v>105</v>
      </c>
      <c r="B59" s="71" t="s">
        <v>91</v>
      </c>
      <c r="C59" s="100"/>
      <c r="D59" s="83"/>
      <c r="E59" s="83">
        <v>7</v>
      </c>
      <c r="F59" s="101"/>
      <c r="G59" s="130">
        <f t="shared" si="5"/>
        <v>36</v>
      </c>
      <c r="H59" s="102"/>
      <c r="I59" s="72">
        <v>36</v>
      </c>
      <c r="J59" s="73"/>
      <c r="K59" s="74"/>
      <c r="L59" s="73"/>
      <c r="M59" s="74"/>
      <c r="N59" s="75"/>
      <c r="O59" s="76"/>
      <c r="P59" s="73">
        <v>36</v>
      </c>
      <c r="Q59" s="74"/>
    </row>
    <row r="60" spans="1:17" ht="15" x14ac:dyDescent="0.25">
      <c r="A60" s="36" t="s">
        <v>54</v>
      </c>
      <c r="B60" s="37" t="s">
        <v>155</v>
      </c>
      <c r="C60" s="38">
        <v>7</v>
      </c>
      <c r="D60" s="39"/>
      <c r="E60" s="39"/>
      <c r="F60" s="40"/>
      <c r="G60" s="41"/>
      <c r="H60" s="99"/>
      <c r="I60" s="66"/>
      <c r="J60" s="67"/>
      <c r="K60" s="229"/>
      <c r="L60" s="67"/>
      <c r="M60" s="229"/>
      <c r="N60" s="69"/>
      <c r="O60" s="229"/>
      <c r="P60" s="67"/>
      <c r="Q60" s="230"/>
    </row>
    <row r="61" spans="1:17" s="8" customFormat="1" ht="29.25" thickBot="1" x14ac:dyDescent="0.3">
      <c r="A61" s="220" t="s">
        <v>55</v>
      </c>
      <c r="B61" s="221" t="s">
        <v>126</v>
      </c>
      <c r="C61" s="222"/>
      <c r="D61" s="223"/>
      <c r="E61" s="223"/>
      <c r="F61" s="224"/>
      <c r="G61" s="225">
        <f t="shared" si="5"/>
        <v>852</v>
      </c>
      <c r="H61" s="225"/>
      <c r="I61" s="226"/>
      <c r="J61" s="227">
        <f t="shared" ref="J61:O61" si="11">SUM(J62:J69)</f>
        <v>0</v>
      </c>
      <c r="K61" s="227">
        <f t="shared" si="11"/>
        <v>0</v>
      </c>
      <c r="L61" s="227">
        <f t="shared" si="11"/>
        <v>0</v>
      </c>
      <c r="M61" s="227">
        <f t="shared" si="11"/>
        <v>0</v>
      </c>
      <c r="N61" s="227">
        <f t="shared" si="11"/>
        <v>0</v>
      </c>
      <c r="O61" s="227">
        <f t="shared" si="11"/>
        <v>0</v>
      </c>
      <c r="P61" s="227">
        <f>SUM(P62:P69)</f>
        <v>204</v>
      </c>
      <c r="Q61" s="228">
        <f t="shared" ref="Q61" si="12">SUM(Q62:Q69)</f>
        <v>648</v>
      </c>
    </row>
    <row r="62" spans="1:17" s="8" customFormat="1" ht="45.75" thickBot="1" x14ac:dyDescent="0.3">
      <c r="A62" s="139" t="s">
        <v>127</v>
      </c>
      <c r="B62" s="140" t="s">
        <v>128</v>
      </c>
      <c r="C62" s="103">
        <v>7</v>
      </c>
      <c r="D62" s="104"/>
      <c r="E62" s="104"/>
      <c r="F62" s="105"/>
      <c r="G62" s="142">
        <v>105</v>
      </c>
      <c r="H62" s="133">
        <v>75</v>
      </c>
      <c r="I62" s="134">
        <v>30</v>
      </c>
      <c r="J62" s="135"/>
      <c r="K62" s="136"/>
      <c r="L62" s="135"/>
      <c r="M62" s="136"/>
      <c r="N62" s="137"/>
      <c r="O62" s="138"/>
      <c r="P62" s="135">
        <v>105</v>
      </c>
      <c r="Q62" s="136"/>
    </row>
    <row r="63" spans="1:17" s="8" customFormat="1" ht="30.75" thickBot="1" x14ac:dyDescent="0.3">
      <c r="A63" s="139" t="s">
        <v>129</v>
      </c>
      <c r="B63" s="140" t="s">
        <v>130</v>
      </c>
      <c r="C63" s="103">
        <v>8</v>
      </c>
      <c r="D63" s="104"/>
      <c r="E63" s="104"/>
      <c r="F63" s="105">
        <v>7</v>
      </c>
      <c r="G63" s="143">
        <v>146</v>
      </c>
      <c r="H63" s="106">
        <v>105</v>
      </c>
      <c r="I63" s="107">
        <v>41</v>
      </c>
      <c r="J63" s="108"/>
      <c r="K63" s="109"/>
      <c r="L63" s="108"/>
      <c r="M63" s="109"/>
      <c r="N63" s="110"/>
      <c r="O63" s="111"/>
      <c r="P63" s="108">
        <v>99</v>
      </c>
      <c r="Q63" s="109">
        <v>47</v>
      </c>
    </row>
    <row r="64" spans="1:17" s="8" customFormat="1" ht="45.75" thickBot="1" x14ac:dyDescent="0.3">
      <c r="A64" s="139" t="s">
        <v>133</v>
      </c>
      <c r="B64" s="140" t="s">
        <v>134</v>
      </c>
      <c r="C64" s="103">
        <v>8</v>
      </c>
      <c r="D64" s="104"/>
      <c r="E64" s="104"/>
      <c r="F64" s="105"/>
      <c r="G64" s="143">
        <v>105</v>
      </c>
      <c r="H64" s="106">
        <v>75</v>
      </c>
      <c r="I64" s="107">
        <v>30</v>
      </c>
      <c r="J64" s="108"/>
      <c r="K64" s="109"/>
      <c r="L64" s="108"/>
      <c r="M64" s="109"/>
      <c r="N64" s="110"/>
      <c r="O64" s="111"/>
      <c r="P64" s="108"/>
      <c r="Q64" s="109">
        <v>105</v>
      </c>
    </row>
    <row r="65" spans="1:17" s="8" customFormat="1" ht="30.75" thickBot="1" x14ac:dyDescent="0.3">
      <c r="A65" s="139" t="s">
        <v>135</v>
      </c>
      <c r="B65" s="140" t="s">
        <v>136</v>
      </c>
      <c r="C65" s="103"/>
      <c r="D65" s="104"/>
      <c r="E65" s="104">
        <v>8</v>
      </c>
      <c r="F65" s="105"/>
      <c r="G65" s="143">
        <v>100</v>
      </c>
      <c r="H65" s="106">
        <v>70</v>
      </c>
      <c r="I65" s="107">
        <v>30</v>
      </c>
      <c r="J65" s="108"/>
      <c r="K65" s="109"/>
      <c r="L65" s="108"/>
      <c r="M65" s="109"/>
      <c r="N65" s="110"/>
      <c r="O65" s="111"/>
      <c r="P65" s="108"/>
      <c r="Q65" s="109">
        <v>100</v>
      </c>
    </row>
    <row r="66" spans="1:17" s="8" customFormat="1" thickBot="1" x14ac:dyDescent="0.3">
      <c r="A66" s="139" t="s">
        <v>131</v>
      </c>
      <c r="B66" s="140" t="s">
        <v>89</v>
      </c>
      <c r="C66" s="103"/>
      <c r="D66" s="104"/>
      <c r="E66" s="104">
        <v>8</v>
      </c>
      <c r="F66" s="105"/>
      <c r="G66" s="144">
        <v>120</v>
      </c>
      <c r="H66" s="106"/>
      <c r="I66" s="107">
        <v>120</v>
      </c>
      <c r="J66" s="108"/>
      <c r="K66" s="109"/>
      <c r="L66" s="108"/>
      <c r="M66" s="109"/>
      <c r="N66" s="110"/>
      <c r="O66" s="111"/>
      <c r="P66" s="108"/>
      <c r="Q66" s="109">
        <v>120</v>
      </c>
    </row>
    <row r="67" spans="1:17" s="8" customFormat="1" thickBot="1" x14ac:dyDescent="0.3">
      <c r="A67" s="139" t="s">
        <v>132</v>
      </c>
      <c r="B67" s="140" t="s">
        <v>91</v>
      </c>
      <c r="C67" s="103"/>
      <c r="D67" s="104"/>
      <c r="E67" s="104">
        <v>8</v>
      </c>
      <c r="F67" s="105"/>
      <c r="G67" s="143">
        <v>132</v>
      </c>
      <c r="H67" s="106"/>
      <c r="I67" s="107">
        <v>132</v>
      </c>
      <c r="J67" s="108"/>
      <c r="K67" s="109"/>
      <c r="L67" s="108"/>
      <c r="M67" s="109"/>
      <c r="N67" s="110"/>
      <c r="O67" s="111"/>
      <c r="P67" s="108"/>
      <c r="Q67" s="109">
        <v>132</v>
      </c>
    </row>
    <row r="68" spans="1:17" s="8" customFormat="1" thickBot="1" x14ac:dyDescent="0.3">
      <c r="A68" s="139" t="s">
        <v>55</v>
      </c>
      <c r="B68" s="140" t="s">
        <v>155</v>
      </c>
      <c r="C68" s="103">
        <v>8</v>
      </c>
      <c r="D68" s="104"/>
      <c r="E68" s="104"/>
      <c r="F68" s="105"/>
      <c r="G68" s="143"/>
      <c r="H68" s="106"/>
      <c r="I68" s="107"/>
      <c r="J68" s="108"/>
      <c r="K68" s="109"/>
      <c r="L68" s="108"/>
      <c r="M68" s="109"/>
      <c r="N68" s="110"/>
      <c r="O68" s="111"/>
      <c r="P68" s="108"/>
      <c r="Q68" s="109"/>
    </row>
    <row r="69" spans="1:17" s="8" customFormat="1" thickBot="1" x14ac:dyDescent="0.3">
      <c r="A69" s="85"/>
      <c r="B69" s="141" t="s">
        <v>106</v>
      </c>
      <c r="C69" s="103"/>
      <c r="D69" s="104"/>
      <c r="E69" s="104">
        <v>8</v>
      </c>
      <c r="F69" s="105"/>
      <c r="G69" s="143">
        <v>144</v>
      </c>
      <c r="H69" s="106"/>
      <c r="I69" s="107"/>
      <c r="J69" s="108"/>
      <c r="K69" s="109"/>
      <c r="L69" s="108"/>
      <c r="M69" s="109"/>
      <c r="N69" s="110"/>
      <c r="O69" s="111"/>
      <c r="P69" s="108"/>
      <c r="Q69" s="109">
        <v>144</v>
      </c>
    </row>
    <row r="70" spans="1:17" s="9" customFormat="1" thickBot="1" x14ac:dyDescent="0.3">
      <c r="A70" s="174" t="s">
        <v>56</v>
      </c>
      <c r="B70" s="175"/>
      <c r="C70" s="175"/>
      <c r="D70" s="175"/>
      <c r="E70" s="175"/>
      <c r="F70" s="176"/>
      <c r="G70" s="77">
        <f>SUM(J70:Q70)</f>
        <v>216</v>
      </c>
      <c r="H70" s="77"/>
      <c r="I70" s="84"/>
      <c r="J70" s="79">
        <f>J71</f>
        <v>0</v>
      </c>
      <c r="K70" s="80">
        <f t="shared" ref="K70:Q70" si="13">K71</f>
        <v>0</v>
      </c>
      <c r="L70" s="79">
        <f t="shared" si="13"/>
        <v>0</v>
      </c>
      <c r="M70" s="80">
        <f t="shared" si="13"/>
        <v>0</v>
      </c>
      <c r="N70" s="81">
        <f t="shared" si="13"/>
        <v>0</v>
      </c>
      <c r="O70" s="78">
        <f t="shared" si="13"/>
        <v>0</v>
      </c>
      <c r="P70" s="79">
        <f t="shared" si="13"/>
        <v>0</v>
      </c>
      <c r="Q70" s="80">
        <f t="shared" si="13"/>
        <v>216</v>
      </c>
    </row>
    <row r="71" spans="1:17" thickBot="1" x14ac:dyDescent="0.3">
      <c r="A71" s="112"/>
      <c r="B71" s="113" t="s">
        <v>57</v>
      </c>
      <c r="C71" s="114">
        <v>8</v>
      </c>
      <c r="D71" s="115"/>
      <c r="E71" s="115"/>
      <c r="F71" s="116"/>
      <c r="G71" s="117">
        <f>SUM(J71:Q71)</f>
        <v>216</v>
      </c>
      <c r="H71" s="117"/>
      <c r="I71" s="118"/>
      <c r="J71" s="119"/>
      <c r="K71" s="120"/>
      <c r="L71" s="119"/>
      <c r="M71" s="120"/>
      <c r="N71" s="121"/>
      <c r="O71" s="122"/>
      <c r="P71" s="119"/>
      <c r="Q71" s="120">
        <v>216</v>
      </c>
    </row>
    <row r="72" spans="1:17" s="10" customFormat="1" thickBot="1" x14ac:dyDescent="0.3">
      <c r="A72" s="177" t="s">
        <v>68</v>
      </c>
      <c r="B72" s="178"/>
      <c r="C72" s="178"/>
      <c r="D72" s="178"/>
      <c r="E72" s="178"/>
      <c r="F72" s="178"/>
      <c r="G72" s="178"/>
      <c r="H72" s="178"/>
      <c r="I72" s="178"/>
      <c r="J72" s="13">
        <f t="shared" ref="J72:Q72" si="14">J26+J4</f>
        <v>612</v>
      </c>
      <c r="K72" s="14">
        <f t="shared" si="14"/>
        <v>864</v>
      </c>
      <c r="L72" s="13">
        <f t="shared" si="14"/>
        <v>612</v>
      </c>
      <c r="M72" s="14">
        <f t="shared" si="14"/>
        <v>864</v>
      </c>
      <c r="N72" s="15">
        <f t="shared" si="14"/>
        <v>612</v>
      </c>
      <c r="O72" s="16">
        <f t="shared" si="14"/>
        <v>900</v>
      </c>
      <c r="P72" s="13">
        <f t="shared" si="14"/>
        <v>612</v>
      </c>
      <c r="Q72" s="14">
        <f t="shared" si="14"/>
        <v>864</v>
      </c>
    </row>
    <row r="73" spans="1:17" s="10" customFormat="1" thickBot="1" x14ac:dyDescent="0.3">
      <c r="A73" s="181" t="s">
        <v>63</v>
      </c>
      <c r="B73" s="182"/>
      <c r="C73" s="182"/>
      <c r="D73" s="182"/>
      <c r="E73" s="182"/>
      <c r="F73" s="182"/>
      <c r="G73" s="182"/>
      <c r="H73" s="182"/>
      <c r="I73" s="182"/>
      <c r="J73" s="179">
        <f>SUM(J72:K72)</f>
        <v>1476</v>
      </c>
      <c r="K73" s="180"/>
      <c r="L73" s="179">
        <f>SUM(L72:M72)</f>
        <v>1476</v>
      </c>
      <c r="M73" s="180"/>
      <c r="N73" s="183">
        <f>SUM(N72:O72)</f>
        <v>1512</v>
      </c>
      <c r="O73" s="184"/>
      <c r="P73" s="179">
        <f>SUM(P72:Q72)</f>
        <v>1476</v>
      </c>
      <c r="Q73" s="180"/>
    </row>
    <row r="74" spans="1:17" ht="16.5" thickBot="1" x14ac:dyDescent="0.3">
      <c r="A74" s="169" t="s">
        <v>138</v>
      </c>
      <c r="B74" s="170"/>
      <c r="C74" s="170"/>
      <c r="D74" s="170"/>
      <c r="E74" s="170"/>
      <c r="F74" s="170"/>
      <c r="G74" s="170"/>
      <c r="H74" s="170"/>
      <c r="I74" s="170"/>
      <c r="J74" s="166">
        <f>J73+L73+N73+P73</f>
        <v>5940</v>
      </c>
      <c r="K74" s="167"/>
      <c r="L74" s="167"/>
      <c r="M74" s="167"/>
      <c r="N74" s="167"/>
      <c r="O74" s="167"/>
      <c r="P74" s="167"/>
      <c r="Q74" s="168"/>
    </row>
  </sheetData>
  <sheetProtection formatCells="0" formatColumns="0" formatRows="0" insertColumns="0" insertRows="0" insertHyperlinks="0" deleteColumns="0" deleteRows="0" sort="0" autoFilter="0"/>
  <mergeCells count="29">
    <mergeCell ref="N1:O1"/>
    <mergeCell ref="P1:Q1"/>
    <mergeCell ref="G1:I2"/>
    <mergeCell ref="J2:J3"/>
    <mergeCell ref="K2:K3"/>
    <mergeCell ref="L2:L3"/>
    <mergeCell ref="M2:M3"/>
    <mergeCell ref="N2:N3"/>
    <mergeCell ref="O2:O3"/>
    <mergeCell ref="P2:P3"/>
    <mergeCell ref="Q2:Q3"/>
    <mergeCell ref="J1:K1"/>
    <mergeCell ref="L1:M1"/>
    <mergeCell ref="C1:F2"/>
    <mergeCell ref="A1:B2"/>
    <mergeCell ref="A19:F19"/>
    <mergeCell ref="A26:F26"/>
    <mergeCell ref="A4:F4"/>
    <mergeCell ref="J74:Q74"/>
    <mergeCell ref="A74:I74"/>
    <mergeCell ref="A27:F27"/>
    <mergeCell ref="A38:F38"/>
    <mergeCell ref="A70:F70"/>
    <mergeCell ref="A72:I72"/>
    <mergeCell ref="P73:Q73"/>
    <mergeCell ref="A73:I73"/>
    <mergeCell ref="J73:K73"/>
    <mergeCell ref="L73:M73"/>
    <mergeCell ref="N73:O73"/>
  </mergeCells>
  <pageMargins left="3.937007874015748E-2" right="3.937007874015748E-2" top="0.15748031496062992" bottom="0.15748031496062992" header="0.11811023622047245" footer="0.19685039370078741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2025-08-04T05:42:49Z</dcterms:modified>
</cp:coreProperties>
</file>