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55" yWindow="195" windowWidth="14745" windowHeight="7875" activeTab="1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H64" i="2" l="1"/>
  <c r="R63" i="2"/>
  <c r="Q63" i="2"/>
  <c r="P63" i="2"/>
  <c r="O63" i="2"/>
  <c r="N63" i="2"/>
  <c r="M63" i="2"/>
  <c r="L63" i="2"/>
  <c r="K63" i="2"/>
  <c r="H60" i="2"/>
  <c r="H59" i="2"/>
  <c r="H58" i="2"/>
  <c r="H57" i="2"/>
  <c r="R56" i="2"/>
  <c r="Q56" i="2"/>
  <c r="P56" i="2"/>
  <c r="O56" i="2"/>
  <c r="N56" i="2"/>
  <c r="M56" i="2"/>
  <c r="L56" i="2"/>
  <c r="K56" i="2"/>
  <c r="H54" i="2"/>
  <c r="H53" i="2"/>
  <c r="H52" i="2"/>
  <c r="H51" i="2"/>
  <c r="R50" i="2"/>
  <c r="Q50" i="2"/>
  <c r="P50" i="2"/>
  <c r="O50" i="2"/>
  <c r="N50" i="2"/>
  <c r="M50" i="2"/>
  <c r="L50" i="2"/>
  <c r="K50" i="2"/>
  <c r="H48" i="2"/>
  <c r="H47" i="2"/>
  <c r="H46" i="2"/>
  <c r="H45" i="2"/>
  <c r="R44" i="2"/>
  <c r="Q44" i="2"/>
  <c r="P44" i="2"/>
  <c r="O44" i="2"/>
  <c r="N44" i="2"/>
  <c r="M44" i="2"/>
  <c r="L44" i="2"/>
  <c r="K44" i="2"/>
  <c r="H42" i="2"/>
  <c r="H41" i="2"/>
  <c r="H40" i="2"/>
  <c r="H39" i="2"/>
  <c r="R38" i="2"/>
  <c r="R37" i="2" s="1"/>
  <c r="Q38" i="2"/>
  <c r="P38" i="2"/>
  <c r="O38" i="2"/>
  <c r="O37" i="2" s="1"/>
  <c r="N38" i="2"/>
  <c r="N37" i="2" s="1"/>
  <c r="M38" i="2"/>
  <c r="M37" i="2" s="1"/>
  <c r="L38" i="2"/>
  <c r="L37" i="2" s="1"/>
  <c r="K38" i="2"/>
  <c r="K37" i="2" s="1"/>
  <c r="H36" i="2"/>
  <c r="H35" i="2"/>
  <c r="H34" i="2"/>
  <c r="H33" i="2"/>
  <c r="H32" i="2"/>
  <c r="H31" i="2"/>
  <c r="H30" i="2"/>
  <c r="H29" i="2"/>
  <c r="H28" i="2"/>
  <c r="H27" i="2"/>
  <c r="R26" i="2"/>
  <c r="Q26" i="2"/>
  <c r="P26" i="2"/>
  <c r="O26" i="2"/>
  <c r="N26" i="2"/>
  <c r="M26" i="2"/>
  <c r="L26" i="2"/>
  <c r="K26" i="2"/>
  <c r="H24" i="2"/>
  <c r="H23" i="2"/>
  <c r="H22" i="2"/>
  <c r="H21" i="2"/>
  <c r="H20" i="2"/>
  <c r="R19" i="2"/>
  <c r="R4" i="2" s="1"/>
  <c r="Q19" i="2"/>
  <c r="Q4" i="2" s="1"/>
  <c r="P19" i="2"/>
  <c r="P4" i="2" s="1"/>
  <c r="O19" i="2"/>
  <c r="O4" i="2" s="1"/>
  <c r="N19" i="2"/>
  <c r="N4" i="2" s="1"/>
  <c r="M19" i="2"/>
  <c r="M4" i="2" s="1"/>
  <c r="L19" i="2"/>
  <c r="L4" i="2" s="1"/>
  <c r="K19" i="2"/>
  <c r="K4" i="2" s="1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Q37" i="2" l="1"/>
  <c r="P37" i="2"/>
  <c r="P25" i="2" s="1"/>
  <c r="P65" i="2" s="1"/>
  <c r="R25" i="2"/>
  <c r="R65" i="2" s="1"/>
  <c r="H56" i="2"/>
  <c r="H63" i="2"/>
  <c r="N25" i="2"/>
  <c r="N65" i="2" s="1"/>
  <c r="H26" i="2"/>
  <c r="H44" i="2"/>
  <c r="K25" i="2"/>
  <c r="K65" i="2" s="1"/>
  <c r="H38" i="2"/>
  <c r="L25" i="2"/>
  <c r="L65" i="2" s="1"/>
  <c r="M25" i="2"/>
  <c r="M65" i="2" s="1"/>
  <c r="H50" i="2"/>
  <c r="Q25" i="2"/>
  <c r="Q65" i="2" s="1"/>
  <c r="H19" i="2"/>
  <c r="H4" i="2"/>
  <c r="M66" i="2" l="1"/>
  <c r="Q66" i="2"/>
  <c r="H37" i="2"/>
  <c r="O25" i="2"/>
  <c r="O65" i="2" s="1"/>
  <c r="O66" i="2" s="1"/>
  <c r="K66" i="2"/>
  <c r="K67" i="2" l="1"/>
  <c r="H25" i="2"/>
</calcChain>
</file>

<file path=xl/sharedStrings.xml><?xml version="1.0" encoding="utf-8"?>
<sst xmlns="http://schemas.openxmlformats.org/spreadsheetml/2006/main" count="165" uniqueCount="149">
  <si>
    <t>Федеральное агентство по образованию</t>
  </si>
  <si>
    <t xml:space="preserve">  ГОСУДАРСТВЕННОЕ ПРОФЕССИОНАЛЬНОЕ ОБРАЗОВАТЕЛЬНОЕ АВТОНОМНОЕ УЧРЕЖДЕНИЕ АМУРСКОЙ ОБЛАСТИ «АМУРСКИЙ МНОГОФУНКЦИОНАЛЬНЫЙ ЦЕНТР ПРОФЕССИОНАЛЬНЫХКВАЛИФИКАЦИЙ»_x000D_
  </t>
  </si>
  <si>
    <t xml:space="preserve">Утвержден директором_x000D_
Протокол №             от </t>
  </si>
  <si>
    <t>УЧЕБНЫЙ ПЛАН</t>
  </si>
  <si>
    <t>программы подготовки квалифицированных рабочих, служащих среднего профессионального образования</t>
  </si>
  <si>
    <t>УТВЕРЖДАЮ
_x000D_ Кулыгина И.О._x000D_
"___" ____________ 20___ г.</t>
  </si>
  <si>
    <t xml:space="preserve">Квалификация: </t>
  </si>
  <si>
    <t xml:space="preserve">Форма обучения: </t>
  </si>
  <si>
    <t xml:space="preserve">Срок получения образования по ОП: </t>
  </si>
  <si>
    <t xml:space="preserve">Уровень образования, необходимый для приема на обучение: </t>
  </si>
  <si>
    <t>Год начала подготовки (по учебному плану)</t>
  </si>
  <si>
    <t>Учебный год</t>
  </si>
  <si>
    <t>________</t>
  </si>
  <si>
    <t>Формы пром. атт.</t>
  </si>
  <si>
    <t>Итого акад.часов</t>
  </si>
  <si>
    <t>Курс 1</t>
  </si>
  <si>
    <t>Курс 2</t>
  </si>
  <si>
    <t>Курс 3</t>
  </si>
  <si>
    <t>Семестр 1</t>
  </si>
  <si>
    <t>Семестр 2</t>
  </si>
  <si>
    <t>Семестр 3</t>
  </si>
  <si>
    <t>Семестр 4</t>
  </si>
  <si>
    <t>Семестр 5</t>
  </si>
  <si>
    <t>Семестр 6</t>
  </si>
  <si>
    <t>Индекс</t>
  </si>
  <si>
    <t>Наименование</t>
  </si>
  <si>
    <t>Др</t>
  </si>
  <si>
    <t>По плану</t>
  </si>
  <si>
    <t xml:space="preserve">ОД.ОБЩЕОБРАЗОВАТЕЛЬНЫЙ ЦИКЛ </t>
  </si>
  <si>
    <t>ОД.01</t>
  </si>
  <si>
    <t>ОД.02</t>
  </si>
  <si>
    <t>ОД.03</t>
  </si>
  <si>
    <t>ОД.04</t>
  </si>
  <si>
    <t>ОД.05</t>
  </si>
  <si>
    <t>ОД.06</t>
  </si>
  <si>
    <t>ОД.07</t>
  </si>
  <si>
    <t>ОД.08</t>
  </si>
  <si>
    <t>ОД.09</t>
  </si>
  <si>
    <t>ОД.10</t>
  </si>
  <si>
    <t>ОД.11</t>
  </si>
  <si>
    <t>ОД.12</t>
  </si>
  <si>
    <t>ОД.13</t>
  </si>
  <si>
    <t>ОД.14</t>
  </si>
  <si>
    <t xml:space="preserve">ПП.ПРОФЕССИОНАЛЬНАЯ ПОДГОТОВКА </t>
  </si>
  <si>
    <t xml:space="preserve">ОПЦ.Общепрофессиональный цикл </t>
  </si>
  <si>
    <t>ОПЦ.01</t>
  </si>
  <si>
    <t>ОПЦ.02</t>
  </si>
  <si>
    <t>ОПЦ.03</t>
  </si>
  <si>
    <t>ОПЦ.04</t>
  </si>
  <si>
    <t>ОПЦ.05</t>
  </si>
  <si>
    <t>ОПЦ.06</t>
  </si>
  <si>
    <t>ОПЦ.07</t>
  </si>
  <si>
    <t>ОПЦ.08</t>
  </si>
  <si>
    <t xml:space="preserve">ПМ.Профессиональные модули </t>
  </si>
  <si>
    <t>ПМ.01</t>
  </si>
  <si>
    <t>ПМ.02</t>
  </si>
  <si>
    <t>ПМ.03</t>
  </si>
  <si>
    <t>ПМ.04</t>
  </si>
  <si>
    <t xml:space="preserve">ГИА.Государственная итоговая аттестация </t>
  </si>
  <si>
    <t>ГИА Государственная итоговая аттестация</t>
  </si>
  <si>
    <t>Курс 4</t>
  </si>
  <si>
    <t>Семестр 7</t>
  </si>
  <si>
    <t>Семестр 8</t>
  </si>
  <si>
    <t>ОПЦ.09</t>
  </si>
  <si>
    <t>ОПЦ.10</t>
  </si>
  <si>
    <t>Итого за курс</t>
  </si>
  <si>
    <t>Экз.</t>
  </si>
  <si>
    <t>Зач.</t>
  </si>
  <si>
    <t>Зач. с оц.</t>
  </si>
  <si>
    <t>Теория</t>
  </si>
  <si>
    <t>Итого за семестр</t>
  </si>
  <si>
    <t>Русский язык</t>
  </si>
  <si>
    <t>Литература</t>
  </si>
  <si>
    <t>История</t>
  </si>
  <si>
    <t>Обществознание</t>
  </si>
  <si>
    <t>География</t>
  </si>
  <si>
    <t>Иностранный язык</t>
  </si>
  <si>
    <t>Математика</t>
  </si>
  <si>
    <t>Информатика</t>
  </si>
  <si>
    <t>Физическая культура</t>
  </si>
  <si>
    <t>Основы безопасности и защиты Родины</t>
  </si>
  <si>
    <t>Физика</t>
  </si>
  <si>
    <t>Химия</t>
  </si>
  <si>
    <t>Биология</t>
  </si>
  <si>
    <t>Индивидуальный проект</t>
  </si>
  <si>
    <t>История России</t>
  </si>
  <si>
    <t>Иностранный язык в профессиональной деятельности</t>
  </si>
  <si>
    <t>Безопасность жизнедеятельности</t>
  </si>
  <si>
    <t>Основы бережливого производства</t>
  </si>
  <si>
    <t>МДК.01.01</t>
  </si>
  <si>
    <t>УП.01</t>
  </si>
  <si>
    <t>Учебная практика</t>
  </si>
  <si>
    <t>ПП.01</t>
  </si>
  <si>
    <t>Производственная практика</t>
  </si>
  <si>
    <t>МДК 02.01</t>
  </si>
  <si>
    <t>УП.02</t>
  </si>
  <si>
    <t>ПП.02</t>
  </si>
  <si>
    <t>МДК 03.01</t>
  </si>
  <si>
    <t>УП.03</t>
  </si>
  <si>
    <t>ПП.03</t>
  </si>
  <si>
    <t>Инженерная графика</t>
  </si>
  <si>
    <t>Охрана труда</t>
  </si>
  <si>
    <t>МДК02.02</t>
  </si>
  <si>
    <t>Производственная прктика</t>
  </si>
  <si>
    <t>МДК.04.01</t>
  </si>
  <si>
    <t>УП.04</t>
  </si>
  <si>
    <t>ПП.04</t>
  </si>
  <si>
    <t>Преддипломная практика</t>
  </si>
  <si>
    <t>Техническая механика</t>
  </si>
  <si>
    <t>Материаловедение</t>
  </si>
  <si>
    <t>Электротехника и электроника</t>
  </si>
  <si>
    <t>Метрология,стандартизация и сертификация</t>
  </si>
  <si>
    <t>МДК.01.02</t>
  </si>
  <si>
    <t>Основы проектирования технологических процессов</t>
  </si>
  <si>
    <t>Электрические машины и электропривод</t>
  </si>
  <si>
    <t>Прикладная математика</t>
  </si>
  <si>
    <t>Информационные технологии в профессиональной деятельности</t>
  </si>
  <si>
    <t>Основы предпринимательской деятельности</t>
  </si>
  <si>
    <t>Осуществление технического обслуживания и ремонта электрического и электромеханического оборудования</t>
  </si>
  <si>
    <t>Технология ремонта,монтажа,наладки электрического и электромеханического оборудования</t>
  </si>
  <si>
    <t>Основы организации работ по испытанию и диагностике оборудования</t>
  </si>
  <si>
    <t>Эксплуатация и обслуживание электрического и электромеханического оборудования с автоматизированными системами управления</t>
  </si>
  <si>
    <t>Теоретические основы эксплуатации,настройки и программирования автоматизированными системами управления</t>
  </si>
  <si>
    <t>Разработка  и оформление технической документации электрического и электромеханического оборудования</t>
  </si>
  <si>
    <t>Разработка технической документации</t>
  </si>
  <si>
    <t>МДК 03.02</t>
  </si>
  <si>
    <t>Основы проектирования электротехнических изделий</t>
  </si>
  <si>
    <t>МДК.04.02</t>
  </si>
  <si>
    <t>Технология определения неисправностей ремонт устройств СЦБ</t>
  </si>
  <si>
    <t>ПР</t>
  </si>
  <si>
    <t>Итого</t>
  </si>
  <si>
    <t>6</t>
  </si>
  <si>
    <t>3</t>
  </si>
  <si>
    <t>4</t>
  </si>
  <si>
    <t>13.02.13 Эксплуатация и обслуживание электрического и электромеханического оборудования (по отраслям)</t>
  </si>
  <si>
    <t>Техник</t>
  </si>
  <si>
    <t>очная</t>
  </si>
  <si>
    <t>3 г. 10 мес.</t>
  </si>
  <si>
    <t>основное общее образование</t>
  </si>
  <si>
    <t>2025</t>
  </si>
  <si>
    <t>Технология обслуживания оборудования устройств СЦБ</t>
  </si>
  <si>
    <t>Выполнение работ по профессии рабочих, должностей служащих ОКПР Электромонтер ИСЦБ</t>
  </si>
  <si>
    <t>Социально-гуманитарный цикл</t>
  </si>
  <si>
    <t>ОД.15</t>
  </si>
  <si>
    <t>ОД.16</t>
  </si>
  <si>
    <t>ОД.17</t>
  </si>
  <si>
    <t>ОД.18</t>
  </si>
  <si>
    <t>ОД.19</t>
  </si>
  <si>
    <t>Экзамен по модулю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</si>
</sst>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i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8"/>
      <color rgb="FF000000"/>
      <name val="Times New Roman"/>
      <family val="1"/>
      <charset val="204"/>
    </font>
    <font>
      <b/>
      <i/>
      <sz val="8"/>
      <color rgb="FF00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16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4">
    <xf numFmtId="0" fontId="0" fillId="0" borderId="0" xfId="0"/>
    <xf numFmtId="0" fontId="2" fillId="0" borderId="0" xfId="0" applyFont="1" applyBorder="1"/>
    <xf numFmtId="0" fontId="2" fillId="2" borderId="0" xfId="0" applyFont="1" applyFill="1" applyBorder="1"/>
    <xf numFmtId="49" fontId="1" fillId="3" borderId="1" xfId="0" applyNumberFormat="1" applyFont="1" applyFill="1" applyBorder="1" applyAlignment="1" applyProtection="1">
      <alignment vertical="center" wrapText="1" shrinkToFit="1"/>
      <protection locked="0"/>
    </xf>
    <xf numFmtId="49" fontId="1" fillId="3" borderId="0" xfId="0" applyNumberFormat="1" applyFont="1" applyFill="1" applyBorder="1" applyAlignment="1" applyProtection="1">
      <alignment vertical="center" wrapText="1" shrinkToFit="1"/>
      <protection locked="0"/>
    </xf>
    <xf numFmtId="49" fontId="1" fillId="3" borderId="1" xfId="0" applyNumberFormat="1" applyFont="1" applyFill="1" applyBorder="1" applyAlignment="1" applyProtection="1">
      <alignment vertical="center" shrinkToFit="1"/>
      <protection locked="0"/>
    </xf>
    <xf numFmtId="49" fontId="1" fillId="3" borderId="0" xfId="0" applyNumberFormat="1" applyFont="1" applyFill="1" applyBorder="1" applyAlignment="1" applyProtection="1">
      <alignment vertical="center" shrinkToFit="1"/>
      <protection locked="0"/>
    </xf>
    <xf numFmtId="49" fontId="1" fillId="3" borderId="1" xfId="0" applyNumberFormat="1" applyFont="1" applyFill="1" applyBorder="1" applyAlignment="1" applyProtection="1">
      <alignment horizontal="left" vertical="center" shrinkToFit="1"/>
      <protection locked="0"/>
    </xf>
    <xf numFmtId="49" fontId="0" fillId="0" borderId="0" xfId="0" applyNumberFormat="1"/>
    <xf numFmtId="0" fontId="7" fillId="0" borderId="0" xfId="0" applyFont="1"/>
    <xf numFmtId="0" fontId="8" fillId="0" borderId="0" xfId="0" applyFont="1"/>
    <xf numFmtId="0" fontId="6" fillId="0" borderId="0" xfId="0" applyFont="1"/>
    <xf numFmtId="0" fontId="2" fillId="2" borderId="0" xfId="0" applyFont="1" applyFill="1" applyBorder="1" applyProtection="1"/>
    <xf numFmtId="0" fontId="2" fillId="2" borderId="0" xfId="0" applyFont="1" applyFill="1" applyBorder="1" applyAlignment="1" applyProtection="1">
      <alignment wrapText="1"/>
    </xf>
    <xf numFmtId="1" fontId="11" fillId="8" borderId="11" xfId="0" applyNumberFormat="1" applyFont="1" applyFill="1" applyBorder="1" applyAlignment="1">
      <alignment horizontal="center" vertical="center" shrinkToFit="1"/>
    </xf>
    <xf numFmtId="1" fontId="11" fillId="8" borderId="13" xfId="0" applyNumberFormat="1" applyFont="1" applyFill="1" applyBorder="1" applyAlignment="1">
      <alignment horizontal="center" vertical="center" shrinkToFit="1"/>
    </xf>
    <xf numFmtId="1" fontId="11" fillId="8" borderId="14" xfId="0" applyNumberFormat="1" applyFont="1" applyFill="1" applyBorder="1" applyAlignment="1">
      <alignment horizontal="center" vertical="center" shrinkToFit="1"/>
    </xf>
    <xf numFmtId="1" fontId="11" fillId="8" borderId="31" xfId="0" applyNumberFormat="1" applyFont="1" applyFill="1" applyBorder="1" applyAlignment="1">
      <alignment horizontal="center" vertical="center" shrinkToFit="1"/>
    </xf>
    <xf numFmtId="49" fontId="2" fillId="0" borderId="0" xfId="0" applyNumberFormat="1" applyFont="1" applyAlignment="1">
      <alignment shrinkToFit="1"/>
    </xf>
    <xf numFmtId="0" fontId="12" fillId="0" borderId="0" xfId="0" applyFont="1"/>
    <xf numFmtId="0" fontId="13" fillId="0" borderId="0" xfId="0" applyFont="1"/>
    <xf numFmtId="49" fontId="15" fillId="5" borderId="11" xfId="0" applyNumberFormat="1" applyFont="1" applyFill="1" applyBorder="1" applyAlignment="1" applyProtection="1">
      <alignment horizontal="center" vertical="center" wrapText="1" shrinkToFit="1" readingOrder="1"/>
      <protection hidden="1"/>
    </xf>
    <xf numFmtId="1" fontId="15" fillId="5" borderId="12" xfId="0" applyNumberFormat="1" applyFont="1" applyFill="1" applyBorder="1" applyAlignment="1" applyProtection="1">
      <alignment horizontal="center" vertical="center" wrapText="1" shrinkToFit="1" readingOrder="1"/>
      <protection hidden="1"/>
    </xf>
    <xf numFmtId="1" fontId="15" fillId="5" borderId="31" xfId="0" applyNumberFormat="1" applyFont="1" applyFill="1" applyBorder="1" applyAlignment="1" applyProtection="1">
      <alignment horizontal="center" vertical="center" wrapText="1" shrinkToFit="1" readingOrder="1"/>
      <protection hidden="1"/>
    </xf>
    <xf numFmtId="1" fontId="15" fillId="5" borderId="11" xfId="0" applyNumberFormat="1" applyFont="1" applyFill="1" applyBorder="1" applyAlignment="1" applyProtection="1">
      <alignment horizontal="center" vertical="center" wrapText="1" shrinkToFit="1" readingOrder="1"/>
      <protection hidden="1"/>
    </xf>
    <xf numFmtId="1" fontId="15" fillId="5" borderId="13" xfId="0" applyNumberFormat="1" applyFont="1" applyFill="1" applyBorder="1" applyAlignment="1" applyProtection="1">
      <alignment horizontal="center" vertical="center" wrapText="1" shrinkToFit="1" readingOrder="1"/>
      <protection hidden="1"/>
    </xf>
    <xf numFmtId="1" fontId="15" fillId="5" borderId="14" xfId="0" applyNumberFormat="1" applyFont="1" applyFill="1" applyBorder="1" applyAlignment="1" applyProtection="1">
      <alignment horizontal="center" vertical="center" wrapText="1" shrinkToFit="1" readingOrder="1"/>
      <protection hidden="1"/>
    </xf>
    <xf numFmtId="49" fontId="14" fillId="4" borderId="25" xfId="0" applyNumberFormat="1" applyFont="1" applyFill="1" applyBorder="1" applyAlignment="1" applyProtection="1">
      <alignment horizontal="left" vertical="center" shrinkToFit="1" readingOrder="1"/>
      <protection locked="0"/>
    </xf>
    <xf numFmtId="49" fontId="14" fillId="4" borderId="32" xfId="0" applyNumberFormat="1" applyFont="1" applyFill="1" applyBorder="1" applyAlignment="1" applyProtection="1">
      <alignment horizontal="left" vertical="center" wrapText="1" shrinkToFit="1" readingOrder="1"/>
      <protection locked="0"/>
    </xf>
    <xf numFmtId="1" fontId="14" fillId="7" borderId="15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16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17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6" borderId="25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6" borderId="26" xfId="0" applyNumberFormat="1" applyFont="1" applyFill="1" applyBorder="1" applyAlignment="1">
      <alignment horizontal="center" vertical="center" shrinkToFit="1" readingOrder="1"/>
    </xf>
    <xf numFmtId="1" fontId="14" fillId="6" borderId="26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6" borderId="32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4" borderId="25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4" borderId="27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4" borderId="34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4" borderId="32" xfId="0" applyNumberFormat="1" applyFont="1" applyFill="1" applyBorder="1" applyAlignment="1" applyProtection="1">
      <alignment horizontal="center" vertical="center" shrinkToFit="1" readingOrder="1"/>
      <protection locked="0"/>
    </xf>
    <xf numFmtId="49" fontId="14" fillId="4" borderId="3" xfId="0" applyNumberFormat="1" applyFont="1" applyFill="1" applyBorder="1" applyAlignment="1" applyProtection="1">
      <alignment horizontal="left" vertical="center" shrinkToFit="1" readingOrder="1"/>
      <protection locked="0"/>
    </xf>
    <xf numFmtId="49" fontId="14" fillId="4" borderId="2" xfId="0" applyNumberFormat="1" applyFont="1" applyFill="1" applyBorder="1" applyAlignment="1" applyProtection="1">
      <alignment horizontal="left" vertical="center" wrapText="1" shrinkToFit="1" readingOrder="1"/>
      <protection locked="0"/>
    </xf>
    <xf numFmtId="1" fontId="14" fillId="7" borderId="3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1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4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6" borderId="3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6" borderId="1" xfId="0" applyNumberFormat="1" applyFont="1" applyFill="1" applyBorder="1" applyAlignment="1">
      <alignment horizontal="center" vertical="center" shrinkToFit="1" readingOrder="1"/>
    </xf>
    <xf numFmtId="1" fontId="14" fillId="6" borderId="1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6" borderId="2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4" borderId="3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4" borderId="4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4" borderId="9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4" borderId="2" xfId="0" applyNumberFormat="1" applyFont="1" applyFill="1" applyBorder="1" applyAlignment="1" applyProtection="1">
      <alignment horizontal="center" vertical="center" shrinkToFit="1" readingOrder="1"/>
      <protection locked="0"/>
    </xf>
    <xf numFmtId="1" fontId="15" fillId="5" borderId="12" xfId="0" applyNumberFormat="1" applyFont="1" applyFill="1" applyBorder="1" applyAlignment="1" applyProtection="1">
      <alignment horizontal="center" vertical="center" shrinkToFit="1" readingOrder="1"/>
      <protection hidden="1"/>
    </xf>
    <xf numFmtId="1" fontId="15" fillId="5" borderId="31" xfId="0" applyNumberFormat="1" applyFont="1" applyFill="1" applyBorder="1" applyAlignment="1" applyProtection="1">
      <alignment horizontal="center" vertical="center" shrinkToFit="1" readingOrder="1"/>
      <protection hidden="1"/>
    </xf>
    <xf numFmtId="1" fontId="15" fillId="5" borderId="11" xfId="0" applyNumberFormat="1" applyFont="1" applyFill="1" applyBorder="1" applyAlignment="1" applyProtection="1">
      <alignment horizontal="center" vertical="center" shrinkToFit="1" readingOrder="1"/>
      <protection hidden="1"/>
    </xf>
    <xf numFmtId="1" fontId="15" fillId="5" borderId="13" xfId="0" applyNumberFormat="1" applyFont="1" applyFill="1" applyBorder="1" applyAlignment="1" applyProtection="1">
      <alignment horizontal="center" vertical="center" shrinkToFit="1" readingOrder="1"/>
      <protection hidden="1"/>
    </xf>
    <xf numFmtId="1" fontId="15" fillId="5" borderId="14" xfId="0" applyNumberFormat="1" applyFont="1" applyFill="1" applyBorder="1" applyAlignment="1" applyProtection="1">
      <alignment horizontal="center" vertical="center" shrinkToFit="1" readingOrder="1"/>
      <protection hidden="1"/>
    </xf>
    <xf numFmtId="49" fontId="14" fillId="7" borderId="15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4" fillId="7" borderId="16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4" fillId="7" borderId="17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4" fillId="6" borderId="25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6" borderId="26" xfId="0" applyNumberFormat="1" applyFont="1" applyFill="1" applyBorder="1" applyAlignment="1">
      <alignment horizontal="center" vertical="center" wrapText="1" shrinkToFit="1" readingOrder="1"/>
    </xf>
    <xf numFmtId="1" fontId="14" fillId="6" borderId="26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6" borderId="32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4" borderId="25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4" borderId="27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4" borderId="34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4" borderId="32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4" fillId="7" borderId="3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4" fillId="7" borderId="1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4" fillId="7" borderId="4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4" fillId="6" borderId="3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6" borderId="1" xfId="0" applyNumberFormat="1" applyFont="1" applyFill="1" applyBorder="1" applyAlignment="1">
      <alignment horizontal="center" vertical="center" wrapText="1" shrinkToFit="1" readingOrder="1"/>
    </xf>
    <xf numFmtId="1" fontId="14" fillId="6" borderId="1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6" borderId="2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4" borderId="3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4" borderId="4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4" borderId="9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4" borderId="2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5" fillId="5" borderId="11" xfId="0" applyNumberFormat="1" applyFont="1" applyFill="1" applyBorder="1" applyAlignment="1">
      <alignment horizontal="center" vertical="center" wrapText="1" shrinkToFit="1" readingOrder="1"/>
    </xf>
    <xf numFmtId="1" fontId="15" fillId="5" borderId="12" xfId="0" applyNumberFormat="1" applyFont="1" applyFill="1" applyBorder="1" applyAlignment="1">
      <alignment horizontal="center" vertical="center" wrapText="1" shrinkToFit="1" readingOrder="1"/>
    </xf>
    <xf numFmtId="1" fontId="15" fillId="5" borderId="31" xfId="0" applyNumberFormat="1" applyFont="1" applyFill="1" applyBorder="1" applyAlignment="1">
      <alignment horizontal="center" vertical="center" wrapText="1" shrinkToFit="1" readingOrder="1"/>
    </xf>
    <xf numFmtId="1" fontId="15" fillId="5" borderId="11" xfId="0" applyNumberFormat="1" applyFont="1" applyFill="1" applyBorder="1" applyAlignment="1">
      <alignment horizontal="center" vertical="center" wrapText="1" shrinkToFit="1" readingOrder="1"/>
    </xf>
    <xf numFmtId="1" fontId="15" fillId="5" borderId="13" xfId="0" applyNumberFormat="1" applyFont="1" applyFill="1" applyBorder="1" applyAlignment="1">
      <alignment horizontal="center" vertical="center" wrapText="1" shrinkToFit="1" readingOrder="1"/>
    </xf>
    <xf numFmtId="1" fontId="15" fillId="5" borderId="14" xfId="0" applyNumberFormat="1" applyFont="1" applyFill="1" applyBorder="1" applyAlignment="1">
      <alignment horizontal="center" vertical="center" wrapText="1" shrinkToFit="1" readingOrder="1"/>
    </xf>
    <xf numFmtId="1" fontId="14" fillId="7" borderId="26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5" fillId="5" borderId="11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5" fillId="5" borderId="12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5" fillId="5" borderId="31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6" fillId="5" borderId="11" xfId="0" applyNumberFormat="1" applyFont="1" applyFill="1" applyBorder="1" applyAlignment="1" applyProtection="1">
      <alignment horizontal="left" vertical="center" shrinkToFit="1" readingOrder="1"/>
      <protection locked="0"/>
    </xf>
    <xf numFmtId="49" fontId="16" fillId="5" borderId="31" xfId="0" applyNumberFormat="1" applyFont="1" applyFill="1" applyBorder="1" applyAlignment="1" applyProtection="1">
      <alignment horizontal="left" vertical="center" wrapText="1" shrinkToFit="1" readingOrder="1"/>
      <protection locked="0"/>
    </xf>
    <xf numFmtId="1" fontId="16" fillId="5" borderId="11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6" fillId="5" borderId="12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6" fillId="5" borderId="13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6" fillId="5" borderId="12" xfId="0" applyNumberFormat="1" applyFont="1" applyFill="1" applyBorder="1" applyAlignment="1">
      <alignment horizontal="center" vertical="center" shrinkToFit="1" readingOrder="1"/>
    </xf>
    <xf numFmtId="1" fontId="16" fillId="5" borderId="12" xfId="0" applyNumberFormat="1" applyFont="1" applyFill="1" applyBorder="1" applyAlignment="1" applyProtection="1">
      <alignment horizontal="center" vertical="center" shrinkToFit="1" readingOrder="1"/>
      <protection locked="0"/>
    </xf>
    <xf numFmtId="1" fontId="16" fillId="5" borderId="31" xfId="0" applyNumberFormat="1" applyFont="1" applyFill="1" applyBorder="1" applyAlignment="1" applyProtection="1">
      <alignment horizontal="center" vertical="center" shrinkToFit="1" readingOrder="1"/>
      <protection locked="0"/>
    </xf>
    <xf numFmtId="1" fontId="16" fillId="5" borderId="11" xfId="0" applyNumberFormat="1" applyFont="1" applyFill="1" applyBorder="1" applyAlignment="1">
      <alignment horizontal="center" vertical="center" shrinkToFit="1" readingOrder="1"/>
    </xf>
    <xf numFmtId="1" fontId="16" fillId="5" borderId="13" xfId="0" applyNumberFormat="1" applyFont="1" applyFill="1" applyBorder="1" applyAlignment="1">
      <alignment horizontal="center" vertical="center" shrinkToFit="1" readingOrder="1"/>
    </xf>
    <xf numFmtId="1" fontId="16" fillId="5" borderId="14" xfId="0" applyNumberFormat="1" applyFont="1" applyFill="1" applyBorder="1" applyAlignment="1">
      <alignment horizontal="center" vertical="center" shrinkToFit="1" readingOrder="1"/>
    </xf>
    <xf numFmtId="1" fontId="16" fillId="5" borderId="31" xfId="0" applyNumberFormat="1" applyFont="1" applyFill="1" applyBorder="1" applyAlignment="1">
      <alignment horizontal="center" vertical="center" shrinkToFit="1" readingOrder="1"/>
    </xf>
    <xf numFmtId="1" fontId="14" fillId="7" borderId="25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27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6" fillId="6" borderId="26" xfId="0" applyNumberFormat="1" applyFont="1" applyFill="1" applyBorder="1" applyAlignment="1">
      <alignment horizontal="center" vertical="center" shrinkToFit="1" readingOrder="1"/>
    </xf>
    <xf numFmtId="1" fontId="16" fillId="6" borderId="1" xfId="0" applyNumberFormat="1" applyFont="1" applyFill="1" applyBorder="1" applyAlignment="1">
      <alignment horizontal="center" vertical="center" shrinkToFit="1" readingOrder="1"/>
    </xf>
    <xf numFmtId="1" fontId="16" fillId="7" borderId="12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6" fillId="6" borderId="11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6" fillId="6" borderId="12" xfId="0" applyNumberFormat="1" applyFont="1" applyFill="1" applyBorder="1" applyAlignment="1">
      <alignment horizontal="center" vertical="center" shrinkToFit="1" readingOrder="1"/>
    </xf>
    <xf numFmtId="1" fontId="16" fillId="6" borderId="12" xfId="0" applyNumberFormat="1" applyFont="1" applyFill="1" applyBorder="1" applyAlignment="1" applyProtection="1">
      <alignment horizontal="center" vertical="center" shrinkToFit="1" readingOrder="1"/>
      <protection locked="0"/>
    </xf>
    <xf numFmtId="1" fontId="16" fillId="6" borderId="31" xfId="0" applyNumberFormat="1" applyFont="1" applyFill="1" applyBorder="1" applyAlignment="1" applyProtection="1">
      <alignment horizontal="center" vertical="center" shrinkToFit="1" readingOrder="1"/>
      <protection locked="0"/>
    </xf>
    <xf numFmtId="1" fontId="16" fillId="10" borderId="11" xfId="0" applyNumberFormat="1" applyFont="1" applyFill="1" applyBorder="1" applyAlignment="1" applyProtection="1">
      <alignment horizontal="center" vertical="center" shrinkToFit="1" readingOrder="1"/>
      <protection locked="0"/>
    </xf>
    <xf numFmtId="1" fontId="16" fillId="10" borderId="13" xfId="0" applyNumberFormat="1" applyFont="1" applyFill="1" applyBorder="1" applyAlignment="1" applyProtection="1">
      <alignment horizontal="center" vertical="center" shrinkToFit="1" readingOrder="1"/>
      <protection locked="0"/>
    </xf>
    <xf numFmtId="1" fontId="16" fillId="10" borderId="14" xfId="0" applyNumberFormat="1" applyFont="1" applyFill="1" applyBorder="1" applyAlignment="1" applyProtection="1">
      <alignment horizontal="center" vertical="center" shrinkToFit="1" readingOrder="1"/>
      <protection locked="0"/>
    </xf>
    <xf numFmtId="1" fontId="16" fillId="10" borderId="31" xfId="0" applyNumberFormat="1" applyFont="1" applyFill="1" applyBorder="1" applyAlignment="1" applyProtection="1">
      <alignment horizontal="center" vertical="center" shrinkToFit="1" readingOrder="1"/>
      <protection locked="0"/>
    </xf>
    <xf numFmtId="49" fontId="14" fillId="4" borderId="23" xfId="0" applyNumberFormat="1" applyFont="1" applyFill="1" applyBorder="1" applyAlignment="1" applyProtection="1">
      <alignment horizontal="left" vertical="center" shrinkToFit="1" readingOrder="1"/>
      <protection locked="0"/>
    </xf>
    <xf numFmtId="49" fontId="14" fillId="4" borderId="33" xfId="0" applyNumberFormat="1" applyFont="1" applyFill="1" applyBorder="1" applyAlignment="1" applyProtection="1">
      <alignment horizontal="left" vertical="center" wrapText="1" shrinkToFit="1" readingOrder="1"/>
      <protection locked="0"/>
    </xf>
    <xf numFmtId="1" fontId="14" fillId="7" borderId="11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12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13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6" borderId="20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6" borderId="21" xfId="0" applyNumberFormat="1" applyFont="1" applyFill="1" applyBorder="1" applyAlignment="1">
      <alignment horizontal="center" vertical="center" shrinkToFit="1" readingOrder="1"/>
    </xf>
    <xf numFmtId="1" fontId="14" fillId="6" borderId="21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6" borderId="36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4" borderId="23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4" borderId="24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4" borderId="35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4" borderId="33" xfId="0" applyNumberFormat="1" applyFont="1" applyFill="1" applyBorder="1" applyAlignment="1" applyProtection="1">
      <alignment horizontal="center" vertical="center" shrinkToFit="1" readingOrder="1"/>
      <protection locked="0"/>
    </xf>
    <xf numFmtId="0" fontId="12" fillId="0" borderId="0" xfId="0" applyFont="1" applyAlignment="1">
      <alignment horizontal="center" vertical="center"/>
    </xf>
    <xf numFmtId="49" fontId="10" fillId="7" borderId="18" xfId="0" applyNumberFormat="1" applyFont="1" applyFill="1" applyBorder="1" applyAlignment="1">
      <alignment horizontal="center" vertical="center" wrapText="1" shrinkToFit="1" readingOrder="1"/>
    </xf>
    <xf numFmtId="49" fontId="10" fillId="7" borderId="19" xfId="0" applyNumberFormat="1" applyFont="1" applyFill="1" applyBorder="1" applyAlignment="1">
      <alignment horizontal="center" vertical="center" wrapText="1" shrinkToFit="1" readingOrder="1"/>
    </xf>
    <xf numFmtId="49" fontId="10" fillId="7" borderId="30" xfId="0" applyNumberFormat="1" applyFont="1" applyFill="1" applyBorder="1" applyAlignment="1">
      <alignment horizontal="center" vertical="center" wrapText="1" shrinkToFit="1" readingOrder="1"/>
    </xf>
    <xf numFmtId="49" fontId="10" fillId="6" borderId="6" xfId="0" applyNumberFormat="1" applyFont="1" applyFill="1" applyBorder="1" applyAlignment="1">
      <alignment horizontal="center" vertical="center" wrapText="1" shrinkToFit="1" readingOrder="1"/>
    </xf>
    <xf numFmtId="49" fontId="10" fillId="6" borderId="7" xfId="0" applyNumberFormat="1" applyFont="1" applyFill="1" applyBorder="1" applyAlignment="1">
      <alignment horizontal="center" vertical="center" wrapText="1" shrinkToFit="1" readingOrder="1"/>
    </xf>
    <xf numFmtId="49" fontId="10" fillId="6" borderId="5" xfId="0" applyNumberFormat="1" applyFont="1" applyFill="1" applyBorder="1" applyAlignment="1">
      <alignment horizontal="center" vertical="center" wrapText="1" shrinkToFit="1" readingOrder="1"/>
    </xf>
    <xf numFmtId="49" fontId="10" fillId="4" borderId="6" xfId="0" applyNumberFormat="1" applyFont="1" applyFill="1" applyBorder="1" applyAlignment="1">
      <alignment horizontal="center" vertical="center" wrapText="1" shrinkToFit="1" readingOrder="1"/>
    </xf>
    <xf numFmtId="49" fontId="10" fillId="4" borderId="5" xfId="0" applyNumberFormat="1" applyFont="1" applyFill="1" applyBorder="1" applyAlignment="1">
      <alignment horizontal="center" vertical="center" wrapText="1" shrinkToFit="1" readingOrder="1"/>
    </xf>
    <xf numFmtId="1" fontId="16" fillId="7" borderId="14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6" fillId="7" borderId="31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" fillId="3" borderId="1" xfId="0" applyNumberFormat="1" applyFont="1" applyFill="1" applyBorder="1" applyAlignment="1" applyProtection="1">
      <alignment horizontal="left" vertical="center" shrinkToFit="1"/>
      <protection locked="0"/>
    </xf>
    <xf numFmtId="1" fontId="15" fillId="5" borderId="40" xfId="0" applyNumberFormat="1" applyFont="1" applyFill="1" applyBorder="1" applyAlignment="1">
      <alignment horizontal="center" vertical="center" wrapText="1" shrinkToFit="1" readingOrder="1"/>
    </xf>
    <xf numFmtId="1" fontId="14" fillId="7" borderId="18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19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42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6" borderId="43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6" borderId="44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6" borderId="15" xfId="0" applyNumberFormat="1" applyFont="1" applyFill="1" applyBorder="1" applyAlignment="1">
      <alignment horizontal="center" vertical="center" shrinkToFit="1" readingOrder="1"/>
    </xf>
    <xf numFmtId="1" fontId="14" fillId="6" borderId="16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6" borderId="17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6" borderId="3" xfId="0" applyNumberFormat="1" applyFont="1" applyFill="1" applyBorder="1" applyAlignment="1">
      <alignment horizontal="center" vertical="center" shrinkToFit="1" readingOrder="1"/>
    </xf>
    <xf numFmtId="1" fontId="14" fillId="6" borderId="4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6" borderId="18" xfId="0" applyNumberFormat="1" applyFont="1" applyFill="1" applyBorder="1" applyAlignment="1">
      <alignment horizontal="center" vertical="center" shrinkToFit="1" readingOrder="1"/>
    </xf>
    <xf numFmtId="1" fontId="14" fillId="6" borderId="19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6" borderId="42" xfId="0" applyNumberFormat="1" applyFont="1" applyFill="1" applyBorder="1" applyAlignment="1" applyProtection="1">
      <alignment horizontal="center" vertical="center" shrinkToFit="1" readingOrder="1"/>
      <protection locked="0"/>
    </xf>
    <xf numFmtId="49" fontId="14" fillId="10" borderId="3" xfId="0" applyNumberFormat="1" applyFont="1" applyFill="1" applyBorder="1" applyAlignment="1" applyProtection="1">
      <alignment horizontal="left" vertical="center" shrinkToFit="1" readingOrder="1"/>
      <protection locked="0"/>
    </xf>
    <xf numFmtId="49" fontId="14" fillId="10" borderId="2" xfId="0" applyNumberFormat="1" applyFont="1" applyFill="1" applyBorder="1" applyAlignment="1" applyProtection="1">
      <alignment horizontal="left" vertical="center" wrapText="1" shrinkToFit="1" readingOrder="1"/>
      <protection locked="0"/>
    </xf>
    <xf numFmtId="0" fontId="2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left" vertical="top" wrapText="1"/>
    </xf>
    <xf numFmtId="49" fontId="1" fillId="3" borderId="0" xfId="0" applyNumberFormat="1" applyFont="1" applyFill="1" applyBorder="1" applyAlignment="1" applyProtection="1">
      <alignment horizontal="center" vertical="top" wrapText="1" shrinkToFit="1"/>
    </xf>
    <xf numFmtId="49" fontId="1" fillId="3" borderId="1" xfId="0" applyNumberFormat="1" applyFont="1" applyFill="1" applyBorder="1" applyAlignment="1" applyProtection="1">
      <alignment horizontal="left" vertical="center" shrinkToFit="1"/>
      <protection locked="0"/>
    </xf>
    <xf numFmtId="49" fontId="1" fillId="3" borderId="1" xfId="0" applyNumberFormat="1" applyFont="1" applyFill="1" applyBorder="1" applyAlignment="1" applyProtection="1">
      <alignment horizontal="left" vertical="center" wrapText="1" shrinkToFit="1"/>
      <protection locked="0"/>
    </xf>
    <xf numFmtId="0" fontId="4" fillId="2" borderId="0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 wrapText="1"/>
    </xf>
    <xf numFmtId="49" fontId="5" fillId="3" borderId="1" xfId="0" applyNumberFormat="1" applyFont="1" applyFill="1" applyBorder="1" applyAlignment="1" applyProtection="1">
      <alignment horizontal="left" vertical="center" wrapText="1" shrinkToFit="1"/>
      <protection locked="0"/>
    </xf>
    <xf numFmtId="0" fontId="2" fillId="2" borderId="0" xfId="0" applyFont="1" applyFill="1" applyBorder="1" applyAlignment="1">
      <alignment horizontal="center" wrapText="1"/>
    </xf>
    <xf numFmtId="49" fontId="15" fillId="4" borderId="29" xfId="0" applyNumberFormat="1" applyFont="1" applyFill="1" applyBorder="1" applyAlignment="1">
      <alignment horizontal="center" vertical="center" wrapText="1" shrinkToFit="1" readingOrder="1"/>
    </xf>
    <xf numFmtId="49" fontId="15" fillId="4" borderId="28" xfId="0" applyNumberFormat="1" applyFont="1" applyFill="1" applyBorder="1" applyAlignment="1">
      <alignment horizontal="center" vertical="center" wrapText="1" shrinkToFit="1" readingOrder="1"/>
    </xf>
    <xf numFmtId="49" fontId="15" fillId="4" borderId="15" xfId="0" applyNumberFormat="1" applyFont="1" applyFill="1" applyBorder="1" applyAlignment="1">
      <alignment horizontal="center" vertical="center" wrapText="1" shrinkToFit="1" readingOrder="1"/>
    </xf>
    <xf numFmtId="49" fontId="15" fillId="4" borderId="17" xfId="0" applyNumberFormat="1" applyFont="1" applyFill="1" applyBorder="1" applyAlignment="1">
      <alignment horizontal="center" vertical="center" wrapText="1" shrinkToFit="1" readingOrder="1"/>
    </xf>
    <xf numFmtId="49" fontId="16" fillId="4" borderId="15" xfId="0" applyNumberFormat="1" applyFont="1" applyFill="1" applyBorder="1" applyAlignment="1">
      <alignment horizontal="center" vertical="center" wrapText="1" shrinkToFit="1" readingOrder="1"/>
    </xf>
    <xf numFmtId="49" fontId="16" fillId="4" borderId="16" xfId="0" applyNumberFormat="1" applyFont="1" applyFill="1" applyBorder="1" applyAlignment="1">
      <alignment horizontal="center" vertical="center" wrapText="1" shrinkToFit="1" readingOrder="1"/>
    </xf>
    <xf numFmtId="49" fontId="16" fillId="4" borderId="28" xfId="0" applyNumberFormat="1" applyFont="1" applyFill="1" applyBorder="1" applyAlignment="1">
      <alignment horizontal="center" vertical="center" wrapText="1" shrinkToFit="1" readingOrder="1"/>
    </xf>
    <xf numFmtId="49" fontId="16" fillId="4" borderId="3" xfId="0" applyNumberFormat="1" applyFont="1" applyFill="1" applyBorder="1" applyAlignment="1">
      <alignment horizontal="center" vertical="center" wrapText="1" shrinkToFit="1" readingOrder="1"/>
    </xf>
    <xf numFmtId="49" fontId="16" fillId="4" borderId="1" xfId="0" applyNumberFormat="1" applyFont="1" applyFill="1" applyBorder="1" applyAlignment="1">
      <alignment horizontal="center" vertical="center" wrapText="1" shrinkToFit="1" readingOrder="1"/>
    </xf>
    <xf numFmtId="49" fontId="16" fillId="4" borderId="2" xfId="0" applyNumberFormat="1" applyFont="1" applyFill="1" applyBorder="1" applyAlignment="1">
      <alignment horizontal="center" vertical="center" wrapText="1" shrinkToFit="1" readingOrder="1"/>
    </xf>
    <xf numFmtId="49" fontId="9" fillId="4" borderId="3" xfId="0" applyNumberFormat="1" applyFont="1" applyFill="1" applyBorder="1" applyAlignment="1">
      <alignment horizontal="center" vertical="center" textRotation="45" wrapText="1" shrinkToFit="1" readingOrder="1"/>
    </xf>
    <xf numFmtId="49" fontId="9" fillId="4" borderId="6" xfId="0" applyNumberFormat="1" applyFont="1" applyFill="1" applyBorder="1" applyAlignment="1">
      <alignment horizontal="center" vertical="center" textRotation="45" wrapText="1" shrinkToFit="1" readingOrder="1"/>
    </xf>
    <xf numFmtId="49" fontId="9" fillId="4" borderId="4" xfId="0" applyNumberFormat="1" applyFont="1" applyFill="1" applyBorder="1" applyAlignment="1">
      <alignment horizontal="center" vertical="center" textRotation="45" wrapText="1" shrinkToFit="1" readingOrder="1"/>
    </xf>
    <xf numFmtId="49" fontId="9" fillId="4" borderId="8" xfId="0" applyNumberFormat="1" applyFont="1" applyFill="1" applyBorder="1" applyAlignment="1">
      <alignment horizontal="center" vertical="center" textRotation="45" wrapText="1" shrinkToFit="1" readingOrder="1"/>
    </xf>
    <xf numFmtId="49" fontId="9" fillId="4" borderId="9" xfId="0" applyNumberFormat="1" applyFont="1" applyFill="1" applyBorder="1" applyAlignment="1">
      <alignment horizontal="center" vertical="center" textRotation="45" wrapText="1" shrinkToFit="1" readingOrder="1"/>
    </xf>
    <xf numFmtId="49" fontId="9" fillId="4" borderId="10" xfId="0" applyNumberFormat="1" applyFont="1" applyFill="1" applyBorder="1" applyAlignment="1">
      <alignment horizontal="center" vertical="center" textRotation="45" wrapText="1" shrinkToFit="1" readingOrder="1"/>
    </xf>
    <xf numFmtId="49" fontId="9" fillId="4" borderId="2" xfId="0" applyNumberFormat="1" applyFont="1" applyFill="1" applyBorder="1" applyAlignment="1">
      <alignment horizontal="center" vertical="center" textRotation="45" wrapText="1" shrinkToFit="1" readingOrder="1"/>
    </xf>
    <xf numFmtId="49" fontId="9" fillId="4" borderId="5" xfId="0" applyNumberFormat="1" applyFont="1" applyFill="1" applyBorder="1" applyAlignment="1">
      <alignment horizontal="center" vertical="center" textRotation="45" wrapText="1" shrinkToFit="1" readingOrder="1"/>
    </xf>
    <xf numFmtId="49" fontId="14" fillId="4" borderId="15" xfId="0" applyNumberFormat="1" applyFont="1" applyFill="1" applyBorder="1" applyAlignment="1">
      <alignment horizontal="center" vertical="center" wrapText="1" shrinkToFit="1" readingOrder="1"/>
    </xf>
    <xf numFmtId="49" fontId="14" fillId="4" borderId="28" xfId="0" applyNumberFormat="1" applyFont="1" applyFill="1" applyBorder="1" applyAlignment="1">
      <alignment horizontal="center" vertical="center" wrapText="1" shrinkToFit="1" readingOrder="1"/>
    </xf>
    <xf numFmtId="49" fontId="14" fillId="4" borderId="3" xfId="0" applyNumberFormat="1" applyFont="1" applyFill="1" applyBorder="1" applyAlignment="1">
      <alignment horizontal="center" vertical="center" wrapText="1" shrinkToFit="1" readingOrder="1"/>
    </xf>
    <xf numFmtId="49" fontId="14" fillId="4" borderId="2" xfId="0" applyNumberFormat="1" applyFont="1" applyFill="1" applyBorder="1" applyAlignment="1">
      <alignment horizontal="center" vertical="center" wrapText="1" shrinkToFit="1" readingOrder="1"/>
    </xf>
    <xf numFmtId="49" fontId="18" fillId="0" borderId="38" xfId="0" applyNumberFormat="1" applyFont="1" applyBorder="1" applyAlignment="1">
      <alignment horizontal="center" shrinkToFit="1"/>
    </xf>
    <xf numFmtId="49" fontId="17" fillId="0" borderId="39" xfId="0" applyNumberFormat="1" applyFont="1" applyBorder="1" applyAlignment="1">
      <alignment horizontal="center" shrinkToFit="1"/>
    </xf>
    <xf numFmtId="1" fontId="2" fillId="0" borderId="38" xfId="0" applyNumberFormat="1" applyFont="1" applyBorder="1" applyAlignment="1">
      <alignment horizontal="center" shrinkToFit="1"/>
    </xf>
    <xf numFmtId="1" fontId="2" fillId="0" borderId="39" xfId="0" applyNumberFormat="1" applyFont="1" applyBorder="1" applyAlignment="1">
      <alignment horizontal="center" shrinkToFit="1"/>
    </xf>
    <xf numFmtId="1" fontId="2" fillId="0" borderId="41" xfId="0" applyNumberFormat="1" applyFont="1" applyBorder="1" applyAlignment="1">
      <alignment horizontal="center" shrinkToFit="1"/>
    </xf>
    <xf numFmtId="49" fontId="15" fillId="5" borderId="11" xfId="0" applyNumberFormat="1" applyFont="1" applyFill="1" applyBorder="1" applyAlignment="1">
      <alignment horizontal="center" vertical="center" wrapText="1" shrinkToFit="1" readingOrder="1"/>
    </xf>
    <xf numFmtId="49" fontId="15" fillId="5" borderId="12" xfId="0" applyNumberFormat="1" applyFont="1" applyFill="1" applyBorder="1" applyAlignment="1">
      <alignment horizontal="center" vertical="center" wrapText="1" shrinkToFit="1" readingOrder="1"/>
    </xf>
    <xf numFmtId="49" fontId="15" fillId="5" borderId="31" xfId="0" applyNumberFormat="1" applyFont="1" applyFill="1" applyBorder="1" applyAlignment="1">
      <alignment horizontal="center" vertical="center" wrapText="1" shrinkToFit="1" readingOrder="1"/>
    </xf>
    <xf numFmtId="49" fontId="15" fillId="5" borderId="11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5" fillId="5" borderId="12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5" fillId="5" borderId="31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1" fillId="8" borderId="11" xfId="0" applyNumberFormat="1" applyFont="1" applyFill="1" applyBorder="1" applyAlignment="1">
      <alignment horizontal="center" shrinkToFit="1"/>
    </xf>
    <xf numFmtId="49" fontId="11" fillId="8" borderId="12" xfId="0" applyNumberFormat="1" applyFont="1" applyFill="1" applyBorder="1" applyAlignment="1">
      <alignment horizontal="center" shrinkToFit="1"/>
    </xf>
    <xf numFmtId="49" fontId="11" fillId="8" borderId="31" xfId="0" applyNumberFormat="1" applyFont="1" applyFill="1" applyBorder="1" applyAlignment="1">
      <alignment horizontal="center" shrinkToFit="1"/>
    </xf>
    <xf numFmtId="1" fontId="11" fillId="9" borderId="20" xfId="0" applyNumberFormat="1" applyFont="1" applyFill="1" applyBorder="1" applyAlignment="1">
      <alignment horizontal="center" vertical="center" shrinkToFit="1"/>
    </xf>
    <xf numFmtId="1" fontId="11" fillId="9" borderId="22" xfId="0" applyNumberFormat="1" applyFont="1" applyFill="1" applyBorder="1" applyAlignment="1">
      <alignment horizontal="center" vertical="center" shrinkToFit="1"/>
    </xf>
    <xf numFmtId="49" fontId="11" fillId="9" borderId="20" xfId="0" applyNumberFormat="1" applyFont="1" applyFill="1" applyBorder="1" applyAlignment="1">
      <alignment horizontal="center" shrinkToFit="1"/>
    </xf>
    <xf numFmtId="49" fontId="11" fillId="9" borderId="21" xfId="0" applyNumberFormat="1" applyFont="1" applyFill="1" applyBorder="1" applyAlignment="1">
      <alignment horizontal="center" shrinkToFit="1"/>
    </xf>
    <xf numFmtId="49" fontId="11" fillId="9" borderId="36" xfId="0" applyNumberFormat="1" applyFont="1" applyFill="1" applyBorder="1" applyAlignment="1">
      <alignment horizontal="center" shrinkToFit="1"/>
    </xf>
    <xf numFmtId="1" fontId="11" fillId="9" borderId="37" xfId="0" applyNumberFormat="1" applyFont="1" applyFill="1" applyBorder="1" applyAlignment="1">
      <alignment horizontal="center" vertical="center" shrinkToFit="1"/>
    </xf>
    <xf numFmtId="1" fontId="11" fillId="9" borderId="36" xfId="0" applyNumberFormat="1" applyFont="1" applyFill="1" applyBorder="1" applyAlignment="1">
      <alignment horizontal="center" vertical="center" shrinkToFit="1"/>
    </xf>
    <xf numFmtId="49" fontId="15" fillId="5" borderId="11" xfId="0" applyNumberFormat="1" applyFont="1" applyFill="1" applyBorder="1" applyAlignment="1" applyProtection="1">
      <alignment horizontal="center" vertical="center" wrapText="1" shrinkToFit="1" readingOrder="1"/>
      <protection hidden="1"/>
    </xf>
    <xf numFmtId="49" fontId="15" fillId="5" borderId="12" xfId="0" applyNumberFormat="1" applyFont="1" applyFill="1" applyBorder="1" applyAlignment="1" applyProtection="1">
      <alignment horizontal="center" vertical="center" wrapText="1" shrinkToFit="1" readingOrder="1"/>
      <protection hidden="1"/>
    </xf>
    <xf numFmtId="49" fontId="15" fillId="5" borderId="31" xfId="0" applyNumberFormat="1" applyFont="1" applyFill="1" applyBorder="1" applyAlignment="1" applyProtection="1">
      <alignment horizontal="center" vertical="center" wrapText="1" shrinkToFit="1" readingOrder="1"/>
      <protection hidden="1"/>
    </xf>
    <xf numFmtId="1" fontId="14" fillId="7" borderId="23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45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24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6" borderId="23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6" fillId="6" borderId="45" xfId="0" applyNumberFormat="1" applyFont="1" applyFill="1" applyBorder="1" applyAlignment="1">
      <alignment horizontal="center" vertical="center" shrinkToFit="1" readingOrder="1"/>
    </xf>
    <xf numFmtId="1" fontId="14" fillId="6" borderId="45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6" borderId="33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4" borderId="23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4" borderId="24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4" borderId="35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4" borderId="33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35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33" xfId="0" applyNumberFormat="1" applyFont="1" applyFill="1" applyBorder="1" applyAlignment="1" applyProtection="1">
      <alignment horizontal="center" vertical="center" wrapText="1" shrinkToFit="1" readingOrder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zoomScale="70" zoomScaleNormal="70" workbookViewId="0">
      <selection activeCell="O5" sqref="O5"/>
    </sheetView>
  </sheetViews>
  <sheetFormatPr defaultRowHeight="15.75" x14ac:dyDescent="0.25"/>
  <cols>
    <col min="1" max="3" width="13.85546875" style="1" customWidth="1"/>
    <col min="4" max="4" width="28.140625" style="1" customWidth="1"/>
    <col min="5" max="5" width="13.85546875" style="1" customWidth="1"/>
    <col min="6" max="6" width="5.28515625" style="1" customWidth="1"/>
    <col min="7" max="7" width="6.28515625" style="1" customWidth="1"/>
    <col min="8" max="12" width="13.85546875" style="1" customWidth="1"/>
  </cols>
  <sheetData>
    <row r="1" spans="1:12" ht="15" x14ac:dyDescent="0.25">
      <c r="A1" s="156" t="s">
        <v>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</row>
    <row r="2" spans="1:12" ht="15" x14ac:dyDescent="0.25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</row>
    <row r="3" spans="1:12" ht="32.25" customHeight="1" x14ac:dyDescent="0.25">
      <c r="A3" s="156" t="s">
        <v>1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</row>
    <row r="4" spans="1:12" ht="32.25" customHeight="1" x14ac:dyDescent="0.25">
      <c r="A4" s="156"/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</row>
    <row r="5" spans="1:12" ht="32.25" customHeight="1" x14ac:dyDescent="0.25">
      <c r="A5" s="156"/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</row>
    <row r="6" spans="1:12" ht="84" customHeight="1" x14ac:dyDescent="0.25">
      <c r="A6" s="157" t="s">
        <v>2</v>
      </c>
      <c r="B6" s="157"/>
      <c r="C6" s="157"/>
      <c r="D6" s="157"/>
      <c r="E6" s="12"/>
      <c r="F6" s="12"/>
      <c r="G6" s="12"/>
      <c r="H6" s="12"/>
      <c r="I6" s="158" t="s">
        <v>5</v>
      </c>
      <c r="J6" s="158"/>
      <c r="K6" s="158"/>
      <c r="L6" s="158"/>
    </row>
    <row r="7" spans="1:12" ht="26.25" x14ac:dyDescent="0.4">
      <c r="A7" s="12"/>
      <c r="B7" s="12"/>
      <c r="C7" s="161" t="s">
        <v>3</v>
      </c>
      <c r="D7" s="161"/>
      <c r="E7" s="161"/>
      <c r="F7" s="161"/>
      <c r="G7" s="161"/>
      <c r="H7" s="161"/>
      <c r="I7" s="161"/>
      <c r="J7" s="161"/>
      <c r="K7" s="12"/>
      <c r="L7" s="12"/>
    </row>
    <row r="8" spans="1:12" ht="45" customHeight="1" x14ac:dyDescent="0.25">
      <c r="A8" s="12"/>
      <c r="B8" s="12"/>
      <c r="C8" s="162" t="s">
        <v>4</v>
      </c>
      <c r="D8" s="162"/>
      <c r="E8" s="162"/>
      <c r="F8" s="162"/>
      <c r="G8" s="162"/>
      <c r="H8" s="162"/>
      <c r="I8" s="162"/>
      <c r="J8" s="162"/>
      <c r="K8" s="13"/>
      <c r="L8" s="13"/>
    </row>
    <row r="9" spans="1:12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15" x14ac:dyDescent="0.25">
      <c r="A10" s="164" t="s">
        <v>134</v>
      </c>
      <c r="B10" s="164"/>
      <c r="C10" s="164"/>
      <c r="D10" s="164"/>
      <c r="E10" s="164"/>
      <c r="F10" s="164"/>
      <c r="G10" s="164"/>
      <c r="H10" s="164"/>
      <c r="I10" s="164"/>
      <c r="J10" s="164"/>
      <c r="K10" s="164"/>
      <c r="L10" s="164"/>
    </row>
    <row r="11" spans="1:12" ht="15" x14ac:dyDescent="0.25">
      <c r="A11" s="164"/>
      <c r="B11" s="164"/>
      <c r="C11" s="164"/>
      <c r="D11" s="164"/>
      <c r="E11" s="164"/>
      <c r="F11" s="164"/>
      <c r="G11" s="164"/>
      <c r="H11" s="164"/>
      <c r="I11" s="164"/>
      <c r="J11" s="164"/>
      <c r="K11" s="164"/>
      <c r="L11" s="164"/>
    </row>
    <row r="12" spans="1:12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ht="33.75" customHeight="1" x14ac:dyDescent="0.25">
      <c r="A13" s="160" t="s">
        <v>6</v>
      </c>
      <c r="B13" s="160"/>
      <c r="C13" s="160"/>
      <c r="D13" s="3" t="s">
        <v>135</v>
      </c>
      <c r="E13" s="4"/>
      <c r="F13" s="4"/>
      <c r="G13" s="4"/>
      <c r="H13" s="163" t="s">
        <v>10</v>
      </c>
      <c r="I13" s="163"/>
      <c r="J13" s="163"/>
      <c r="K13" s="163"/>
      <c r="L13" s="139" t="s">
        <v>139</v>
      </c>
    </row>
    <row r="14" spans="1:12" ht="33.75" customHeight="1" x14ac:dyDescent="0.25">
      <c r="A14" s="159" t="s">
        <v>7</v>
      </c>
      <c r="B14" s="159"/>
      <c r="C14" s="159"/>
      <c r="D14" s="5" t="s">
        <v>136</v>
      </c>
      <c r="E14" s="6"/>
      <c r="F14" s="6"/>
      <c r="G14" s="6"/>
      <c r="H14" s="163" t="s">
        <v>11</v>
      </c>
      <c r="I14" s="163"/>
      <c r="J14" s="163"/>
      <c r="K14" s="163"/>
      <c r="L14" s="7" t="s">
        <v>12</v>
      </c>
    </row>
    <row r="15" spans="1:12" ht="33.75" customHeight="1" x14ac:dyDescent="0.25">
      <c r="A15" s="159" t="s">
        <v>8</v>
      </c>
      <c r="B15" s="159"/>
      <c r="C15" s="159"/>
      <c r="D15" s="5" t="s">
        <v>137</v>
      </c>
      <c r="E15" s="6"/>
      <c r="F15" s="6"/>
      <c r="G15" s="6"/>
      <c r="H15" s="6"/>
      <c r="I15" s="6"/>
      <c r="J15" s="6"/>
      <c r="K15" s="6"/>
      <c r="L15" s="6"/>
    </row>
    <row r="16" spans="1:12" ht="33.75" customHeight="1" x14ac:dyDescent="0.25">
      <c r="A16" s="160" t="s">
        <v>9</v>
      </c>
      <c r="B16" s="160"/>
      <c r="C16" s="160"/>
      <c r="D16" s="3" t="s">
        <v>138</v>
      </c>
      <c r="E16" s="4"/>
      <c r="F16" s="4"/>
      <c r="G16" s="4"/>
      <c r="H16" s="4"/>
      <c r="I16" s="4"/>
      <c r="J16" s="4"/>
      <c r="K16" s="4"/>
      <c r="L16" s="4"/>
    </row>
  </sheetData>
  <mergeCells count="13">
    <mergeCell ref="A1:L2"/>
    <mergeCell ref="A6:D6"/>
    <mergeCell ref="I6:L6"/>
    <mergeCell ref="A15:C15"/>
    <mergeCell ref="A16:C16"/>
    <mergeCell ref="C7:J7"/>
    <mergeCell ref="C8:J8"/>
    <mergeCell ref="A3:L5"/>
    <mergeCell ref="H13:K13"/>
    <mergeCell ref="H14:K14"/>
    <mergeCell ref="A10:L11"/>
    <mergeCell ref="A13:C13"/>
    <mergeCell ref="A14:C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7"/>
  <sheetViews>
    <sheetView showGridLines="0" tabSelected="1" workbookViewId="0">
      <pane ySplit="3" topLeftCell="A49" activePane="bottomLeft" state="frozen"/>
      <selection pane="bottomLeft" activeCell="C61" sqref="C61"/>
    </sheetView>
  </sheetViews>
  <sheetFormatPr defaultRowHeight="15.75" x14ac:dyDescent="0.25"/>
  <cols>
    <col min="1" max="1" width="10.5703125" style="18" bestFit="1" customWidth="1"/>
    <col min="2" max="2" width="44.42578125" style="18" bestFit="1" customWidth="1"/>
    <col min="3" max="3" width="3.7109375" style="18" bestFit="1" customWidth="1"/>
    <col min="4" max="4" width="3.85546875" style="18" bestFit="1" customWidth="1"/>
    <col min="5" max="5" width="7.140625" style="18" bestFit="1" customWidth="1"/>
    <col min="6" max="6" width="4.85546875" style="18" customWidth="1"/>
    <col min="7" max="7" width="0.7109375" style="18" hidden="1" customWidth="1"/>
    <col min="8" max="8" width="7.28515625" style="18" bestFit="1" customWidth="1"/>
    <col min="9" max="9" width="5.85546875" style="18" bestFit="1" customWidth="1"/>
    <col min="10" max="10" width="4" style="18" bestFit="1" customWidth="1"/>
    <col min="11" max="18" width="5.7109375" style="18" customWidth="1"/>
  </cols>
  <sheetData>
    <row r="1" spans="1:19" s="19" customFormat="1" ht="15" customHeight="1" x14ac:dyDescent="0.2">
      <c r="A1" s="183"/>
      <c r="B1" s="184"/>
      <c r="C1" s="169" t="s">
        <v>13</v>
      </c>
      <c r="D1" s="170"/>
      <c r="E1" s="170"/>
      <c r="F1" s="171"/>
      <c r="G1" s="169" t="s">
        <v>14</v>
      </c>
      <c r="H1" s="170"/>
      <c r="I1" s="170"/>
      <c r="J1" s="171"/>
      <c r="K1" s="167" t="s">
        <v>15</v>
      </c>
      <c r="L1" s="168"/>
      <c r="M1" s="167" t="s">
        <v>16</v>
      </c>
      <c r="N1" s="168"/>
      <c r="O1" s="165" t="s">
        <v>17</v>
      </c>
      <c r="P1" s="166"/>
      <c r="Q1" s="167" t="s">
        <v>60</v>
      </c>
      <c r="R1" s="168"/>
    </row>
    <row r="2" spans="1:19" s="19" customFormat="1" ht="26.45" customHeight="1" x14ac:dyDescent="0.2">
      <c r="A2" s="185"/>
      <c r="B2" s="186"/>
      <c r="C2" s="172"/>
      <c r="D2" s="173"/>
      <c r="E2" s="173"/>
      <c r="F2" s="174"/>
      <c r="G2" s="172"/>
      <c r="H2" s="173"/>
      <c r="I2" s="173"/>
      <c r="J2" s="174"/>
      <c r="K2" s="175" t="s">
        <v>18</v>
      </c>
      <c r="L2" s="177" t="s">
        <v>19</v>
      </c>
      <c r="M2" s="175" t="s">
        <v>20</v>
      </c>
      <c r="N2" s="177" t="s">
        <v>21</v>
      </c>
      <c r="O2" s="179" t="s">
        <v>22</v>
      </c>
      <c r="P2" s="181" t="s">
        <v>23</v>
      </c>
      <c r="Q2" s="175" t="s">
        <v>61</v>
      </c>
      <c r="R2" s="177" t="s">
        <v>62</v>
      </c>
    </row>
    <row r="3" spans="1:19" s="128" customFormat="1" ht="10.9" customHeight="1" thickBot="1" x14ac:dyDescent="0.3">
      <c r="A3" s="135" t="s">
        <v>24</v>
      </c>
      <c r="B3" s="136" t="s">
        <v>25</v>
      </c>
      <c r="C3" s="129" t="s">
        <v>66</v>
      </c>
      <c r="D3" s="130" t="s">
        <v>67</v>
      </c>
      <c r="E3" s="130" t="s">
        <v>68</v>
      </c>
      <c r="F3" s="131" t="s">
        <v>26</v>
      </c>
      <c r="G3" s="132"/>
      <c r="H3" s="133" t="s">
        <v>27</v>
      </c>
      <c r="I3" s="133" t="s">
        <v>69</v>
      </c>
      <c r="J3" s="134" t="s">
        <v>129</v>
      </c>
      <c r="K3" s="176"/>
      <c r="L3" s="178"/>
      <c r="M3" s="176"/>
      <c r="N3" s="178"/>
      <c r="O3" s="180"/>
      <c r="P3" s="182"/>
      <c r="Q3" s="176"/>
      <c r="R3" s="178"/>
    </row>
    <row r="4" spans="1:19" s="20" customFormat="1" thickBot="1" x14ac:dyDescent="0.25">
      <c r="A4" s="208" t="s">
        <v>28</v>
      </c>
      <c r="B4" s="209"/>
      <c r="C4" s="209"/>
      <c r="D4" s="209"/>
      <c r="E4" s="209"/>
      <c r="F4" s="210"/>
      <c r="G4" s="21"/>
      <c r="H4" s="22">
        <f t="shared" ref="H4:H35" si="0">SUM(K4:R4)</f>
        <v>1798</v>
      </c>
      <c r="I4" s="22"/>
      <c r="J4" s="23"/>
      <c r="K4" s="24">
        <f t="shared" ref="K4:R4" si="1">SUM(K5:K19)</f>
        <v>612</v>
      </c>
      <c r="L4" s="25">
        <f t="shared" si="1"/>
        <v>864</v>
      </c>
      <c r="M4" s="24">
        <f t="shared" si="1"/>
        <v>34</v>
      </c>
      <c r="N4" s="25">
        <f t="shared" si="1"/>
        <v>38</v>
      </c>
      <c r="O4" s="26">
        <f t="shared" si="1"/>
        <v>0</v>
      </c>
      <c r="P4" s="23">
        <f t="shared" si="1"/>
        <v>250</v>
      </c>
      <c r="Q4" s="24">
        <f t="shared" si="1"/>
        <v>0</v>
      </c>
      <c r="R4" s="25">
        <f t="shared" si="1"/>
        <v>0</v>
      </c>
    </row>
    <row r="5" spans="1:19" ht="15" x14ac:dyDescent="0.25">
      <c r="A5" s="27" t="s">
        <v>29</v>
      </c>
      <c r="B5" s="28" t="s">
        <v>71</v>
      </c>
      <c r="C5" s="29">
        <v>2</v>
      </c>
      <c r="D5" s="30"/>
      <c r="E5" s="30">
        <v>1</v>
      </c>
      <c r="F5" s="31"/>
      <c r="G5" s="32"/>
      <c r="H5" s="33">
        <f t="shared" si="0"/>
        <v>72</v>
      </c>
      <c r="I5" s="34">
        <v>36</v>
      </c>
      <c r="J5" s="35">
        <v>36</v>
      </c>
      <c r="K5" s="36">
        <v>34</v>
      </c>
      <c r="L5" s="37">
        <v>38</v>
      </c>
      <c r="M5" s="36"/>
      <c r="N5" s="37"/>
      <c r="O5" s="38"/>
      <c r="P5" s="39"/>
      <c r="Q5" s="36"/>
      <c r="R5" s="37"/>
    </row>
    <row r="6" spans="1:19" ht="15" x14ac:dyDescent="0.25">
      <c r="A6" s="40" t="s">
        <v>30</v>
      </c>
      <c r="B6" s="41" t="s">
        <v>72</v>
      </c>
      <c r="C6" s="42"/>
      <c r="D6" s="43"/>
      <c r="E6" s="43">
        <v>2</v>
      </c>
      <c r="F6" s="44">
        <v>1</v>
      </c>
      <c r="G6" s="45"/>
      <c r="H6" s="46">
        <f t="shared" si="0"/>
        <v>108</v>
      </c>
      <c r="I6" s="47">
        <v>9</v>
      </c>
      <c r="J6" s="48">
        <v>99</v>
      </c>
      <c r="K6" s="49">
        <v>34</v>
      </c>
      <c r="L6" s="50">
        <v>74</v>
      </c>
      <c r="M6" s="49"/>
      <c r="N6" s="50"/>
      <c r="O6" s="51"/>
      <c r="P6" s="52"/>
      <c r="Q6" s="49"/>
      <c r="R6" s="50"/>
    </row>
    <row r="7" spans="1:19" ht="15" x14ac:dyDescent="0.25">
      <c r="A7" s="40" t="s">
        <v>31</v>
      </c>
      <c r="B7" s="41" t="s">
        <v>73</v>
      </c>
      <c r="C7" s="42"/>
      <c r="D7" s="43"/>
      <c r="E7" s="43">
        <v>2</v>
      </c>
      <c r="F7" s="44">
        <v>1</v>
      </c>
      <c r="G7" s="45"/>
      <c r="H7" s="46">
        <f t="shared" si="0"/>
        <v>136</v>
      </c>
      <c r="I7" s="47">
        <v>90</v>
      </c>
      <c r="J7" s="48">
        <v>46</v>
      </c>
      <c r="K7" s="49">
        <v>68</v>
      </c>
      <c r="L7" s="50">
        <v>68</v>
      </c>
      <c r="M7" s="49"/>
      <c r="N7" s="50"/>
      <c r="O7" s="51"/>
      <c r="P7" s="52"/>
      <c r="Q7" s="49"/>
      <c r="R7" s="50"/>
    </row>
    <row r="8" spans="1:19" ht="15" x14ac:dyDescent="0.25">
      <c r="A8" s="40" t="s">
        <v>32</v>
      </c>
      <c r="B8" s="41" t="s">
        <v>74</v>
      </c>
      <c r="C8" s="42"/>
      <c r="D8" s="43"/>
      <c r="E8" s="43">
        <v>2</v>
      </c>
      <c r="F8" s="44"/>
      <c r="G8" s="45"/>
      <c r="H8" s="46">
        <f t="shared" si="0"/>
        <v>72</v>
      </c>
      <c r="I8" s="47">
        <v>36</v>
      </c>
      <c r="J8" s="48">
        <v>36</v>
      </c>
      <c r="K8" s="49"/>
      <c r="L8" s="50">
        <v>72</v>
      </c>
      <c r="M8" s="49"/>
      <c r="N8" s="50"/>
      <c r="O8" s="51"/>
      <c r="P8" s="52"/>
      <c r="Q8" s="49"/>
      <c r="R8" s="50"/>
    </row>
    <row r="9" spans="1:19" ht="15" x14ac:dyDescent="0.25">
      <c r="A9" s="40" t="s">
        <v>33</v>
      </c>
      <c r="B9" s="41" t="s">
        <v>75</v>
      </c>
      <c r="C9" s="42"/>
      <c r="D9" s="43"/>
      <c r="E9" s="43">
        <v>2</v>
      </c>
      <c r="F9" s="44"/>
      <c r="G9" s="45"/>
      <c r="H9" s="46">
        <f t="shared" si="0"/>
        <v>72</v>
      </c>
      <c r="I9" s="47">
        <v>36</v>
      </c>
      <c r="J9" s="48">
        <v>36</v>
      </c>
      <c r="K9" s="49"/>
      <c r="L9" s="50">
        <v>72</v>
      </c>
      <c r="M9" s="49"/>
      <c r="N9" s="50"/>
      <c r="O9" s="51"/>
      <c r="P9" s="52"/>
      <c r="Q9" s="49"/>
      <c r="R9" s="50"/>
    </row>
    <row r="10" spans="1:19" ht="15" x14ac:dyDescent="0.25">
      <c r="A10" s="40" t="s">
        <v>34</v>
      </c>
      <c r="B10" s="41" t="s">
        <v>76</v>
      </c>
      <c r="C10" s="42"/>
      <c r="D10" s="43"/>
      <c r="E10" s="43"/>
      <c r="F10" s="44">
        <v>1</v>
      </c>
      <c r="G10" s="45"/>
      <c r="H10" s="46">
        <f t="shared" si="0"/>
        <v>72</v>
      </c>
      <c r="I10" s="47">
        <v>28</v>
      </c>
      <c r="J10" s="48">
        <v>44</v>
      </c>
      <c r="K10" s="49">
        <v>72</v>
      </c>
      <c r="L10" s="50"/>
      <c r="M10" s="49"/>
      <c r="N10" s="50"/>
      <c r="O10" s="51"/>
      <c r="P10" s="52"/>
      <c r="Q10" s="49"/>
      <c r="R10" s="50"/>
    </row>
    <row r="11" spans="1:19" ht="15" x14ac:dyDescent="0.25">
      <c r="A11" s="40" t="s">
        <v>35</v>
      </c>
      <c r="B11" s="41" t="s">
        <v>77</v>
      </c>
      <c r="C11" s="42">
        <v>2</v>
      </c>
      <c r="D11" s="43"/>
      <c r="E11" s="43">
        <v>1</v>
      </c>
      <c r="F11" s="44"/>
      <c r="G11" s="45"/>
      <c r="H11" s="46">
        <f t="shared" si="0"/>
        <v>232</v>
      </c>
      <c r="I11" s="47">
        <v>182</v>
      </c>
      <c r="J11" s="48">
        <v>50</v>
      </c>
      <c r="K11" s="49">
        <v>77</v>
      </c>
      <c r="L11" s="50">
        <v>155</v>
      </c>
      <c r="M11" s="49"/>
      <c r="N11" s="50"/>
      <c r="O11" s="51"/>
      <c r="P11" s="52"/>
      <c r="Q11" s="49"/>
      <c r="R11" s="50"/>
    </row>
    <row r="12" spans="1:19" ht="15" x14ac:dyDescent="0.25">
      <c r="A12" s="40" t="s">
        <v>36</v>
      </c>
      <c r="B12" s="41" t="s">
        <v>78</v>
      </c>
      <c r="C12" s="42"/>
      <c r="D12" s="43"/>
      <c r="E12" s="43">
        <v>2</v>
      </c>
      <c r="F12" s="44">
        <v>1</v>
      </c>
      <c r="G12" s="45"/>
      <c r="H12" s="46">
        <f t="shared" si="0"/>
        <v>144</v>
      </c>
      <c r="I12" s="47">
        <v>56</v>
      </c>
      <c r="J12" s="48">
        <v>88</v>
      </c>
      <c r="K12" s="49">
        <v>68</v>
      </c>
      <c r="L12" s="50">
        <v>76</v>
      </c>
      <c r="M12" s="49"/>
      <c r="N12" s="50"/>
      <c r="O12" s="51"/>
      <c r="P12" s="52"/>
      <c r="Q12" s="49"/>
      <c r="R12" s="50"/>
      <c r="S12" s="8"/>
    </row>
    <row r="13" spans="1:19" ht="15" x14ac:dyDescent="0.25">
      <c r="A13" s="40" t="s">
        <v>37</v>
      </c>
      <c r="B13" s="41" t="s">
        <v>79</v>
      </c>
      <c r="C13" s="42"/>
      <c r="D13" s="43"/>
      <c r="E13" s="43">
        <v>12</v>
      </c>
      <c r="F13" s="44"/>
      <c r="G13" s="45"/>
      <c r="H13" s="46">
        <f t="shared" si="0"/>
        <v>72</v>
      </c>
      <c r="I13" s="47">
        <v>4</v>
      </c>
      <c r="J13" s="48">
        <v>68</v>
      </c>
      <c r="K13" s="49">
        <v>34</v>
      </c>
      <c r="L13" s="50">
        <v>38</v>
      </c>
      <c r="M13" s="49"/>
      <c r="N13" s="50"/>
      <c r="O13" s="51"/>
      <c r="P13" s="52"/>
      <c r="Q13" s="49"/>
      <c r="R13" s="50"/>
    </row>
    <row r="14" spans="1:19" ht="15" x14ac:dyDescent="0.25">
      <c r="A14" s="40" t="s">
        <v>38</v>
      </c>
      <c r="B14" s="41" t="s">
        <v>80</v>
      </c>
      <c r="C14" s="42"/>
      <c r="D14" s="43"/>
      <c r="E14" s="43">
        <v>2</v>
      </c>
      <c r="F14" s="44"/>
      <c r="G14" s="45"/>
      <c r="H14" s="46">
        <f t="shared" si="0"/>
        <v>68</v>
      </c>
      <c r="I14" s="47">
        <v>20</v>
      </c>
      <c r="J14" s="48">
        <v>48</v>
      </c>
      <c r="K14" s="49"/>
      <c r="L14" s="50">
        <v>68</v>
      </c>
      <c r="M14" s="49"/>
      <c r="N14" s="50"/>
      <c r="O14" s="51"/>
      <c r="P14" s="52"/>
      <c r="Q14" s="49"/>
      <c r="R14" s="50"/>
    </row>
    <row r="15" spans="1:19" ht="15" x14ac:dyDescent="0.25">
      <c r="A15" s="154" t="s">
        <v>39</v>
      </c>
      <c r="B15" s="155" t="s">
        <v>81</v>
      </c>
      <c r="C15" s="42">
        <v>2</v>
      </c>
      <c r="D15" s="43"/>
      <c r="E15" s="43"/>
      <c r="F15" s="44">
        <v>1</v>
      </c>
      <c r="G15" s="45"/>
      <c r="H15" s="46">
        <f t="shared" si="0"/>
        <v>180</v>
      </c>
      <c r="I15" s="47">
        <v>111</v>
      </c>
      <c r="J15" s="48">
        <v>69</v>
      </c>
      <c r="K15" s="49">
        <v>85</v>
      </c>
      <c r="L15" s="50">
        <v>95</v>
      </c>
      <c r="M15" s="49"/>
      <c r="N15" s="50"/>
      <c r="O15" s="51"/>
      <c r="P15" s="52"/>
      <c r="Q15" s="49"/>
      <c r="R15" s="50"/>
    </row>
    <row r="16" spans="1:19" ht="15" x14ac:dyDescent="0.25">
      <c r="A16" s="40" t="s">
        <v>40</v>
      </c>
      <c r="B16" s="41" t="s">
        <v>82</v>
      </c>
      <c r="C16" s="42"/>
      <c r="D16" s="43"/>
      <c r="E16" s="43">
        <v>2</v>
      </c>
      <c r="F16" s="44">
        <v>1</v>
      </c>
      <c r="G16" s="45"/>
      <c r="H16" s="46">
        <f t="shared" si="0"/>
        <v>144</v>
      </c>
      <c r="I16" s="47">
        <v>50</v>
      </c>
      <c r="J16" s="48">
        <v>94</v>
      </c>
      <c r="K16" s="49">
        <v>68</v>
      </c>
      <c r="L16" s="50">
        <v>76</v>
      </c>
      <c r="M16" s="49"/>
      <c r="N16" s="50"/>
      <c r="O16" s="51"/>
      <c r="P16" s="52"/>
      <c r="Q16" s="49"/>
      <c r="R16" s="50"/>
    </row>
    <row r="17" spans="1:18" ht="15" x14ac:dyDescent="0.25">
      <c r="A17" s="40" t="s">
        <v>41</v>
      </c>
      <c r="B17" s="41" t="s">
        <v>83</v>
      </c>
      <c r="C17" s="42"/>
      <c r="D17" s="43"/>
      <c r="E17" s="43">
        <v>1</v>
      </c>
      <c r="F17" s="44"/>
      <c r="G17" s="45"/>
      <c r="H17" s="46">
        <f t="shared" si="0"/>
        <v>72</v>
      </c>
      <c r="I17" s="47">
        <v>32</v>
      </c>
      <c r="J17" s="48">
        <v>40</v>
      </c>
      <c r="K17" s="49">
        <v>72</v>
      </c>
      <c r="L17" s="50"/>
      <c r="M17" s="49"/>
      <c r="N17" s="50"/>
      <c r="O17" s="51"/>
      <c r="P17" s="52"/>
      <c r="Q17" s="49"/>
      <c r="R17" s="50"/>
    </row>
    <row r="18" spans="1:18" thickBot="1" x14ac:dyDescent="0.3">
      <c r="A18" s="40" t="s">
        <v>42</v>
      </c>
      <c r="B18" s="41" t="s">
        <v>84</v>
      </c>
      <c r="C18" s="42"/>
      <c r="D18" s="43"/>
      <c r="E18" s="43"/>
      <c r="F18" s="44">
        <v>2</v>
      </c>
      <c r="G18" s="45"/>
      <c r="H18" s="46">
        <f t="shared" si="0"/>
        <v>32</v>
      </c>
      <c r="I18" s="47">
        <v>18</v>
      </c>
      <c r="J18" s="48">
        <v>14</v>
      </c>
      <c r="K18" s="49"/>
      <c r="L18" s="50">
        <v>32</v>
      </c>
      <c r="M18" s="49"/>
      <c r="N18" s="50"/>
      <c r="O18" s="51"/>
      <c r="P18" s="52"/>
      <c r="Q18" s="49"/>
      <c r="R18" s="50"/>
    </row>
    <row r="19" spans="1:18" s="10" customFormat="1" thickBot="1" x14ac:dyDescent="0.3">
      <c r="A19" s="208" t="s">
        <v>142</v>
      </c>
      <c r="B19" s="209"/>
      <c r="C19" s="209"/>
      <c r="D19" s="209"/>
      <c r="E19" s="209"/>
      <c r="F19" s="210"/>
      <c r="G19" s="21"/>
      <c r="H19" s="53">
        <f t="shared" si="0"/>
        <v>322</v>
      </c>
      <c r="I19" s="53"/>
      <c r="J19" s="54"/>
      <c r="K19" s="55">
        <f t="shared" ref="K19:R19" si="2">SUM(K20:K24)</f>
        <v>0</v>
      </c>
      <c r="L19" s="56">
        <f t="shared" si="2"/>
        <v>0</v>
      </c>
      <c r="M19" s="55">
        <f t="shared" si="2"/>
        <v>34</v>
      </c>
      <c r="N19" s="56">
        <f t="shared" si="2"/>
        <v>38</v>
      </c>
      <c r="O19" s="57">
        <f t="shared" si="2"/>
        <v>0</v>
      </c>
      <c r="P19" s="54">
        <f t="shared" si="2"/>
        <v>250</v>
      </c>
      <c r="Q19" s="55">
        <f t="shared" si="2"/>
        <v>0</v>
      </c>
      <c r="R19" s="56">
        <f t="shared" si="2"/>
        <v>0</v>
      </c>
    </row>
    <row r="20" spans="1:18" ht="15" x14ac:dyDescent="0.25">
      <c r="A20" s="27" t="s">
        <v>143</v>
      </c>
      <c r="B20" s="28" t="s">
        <v>85</v>
      </c>
      <c r="C20" s="58"/>
      <c r="D20" s="59"/>
      <c r="E20" s="59"/>
      <c r="F20" s="60" t="s">
        <v>131</v>
      </c>
      <c r="G20" s="61"/>
      <c r="H20" s="62">
        <f t="shared" si="0"/>
        <v>48</v>
      </c>
      <c r="I20" s="63">
        <v>34</v>
      </c>
      <c r="J20" s="64">
        <v>18</v>
      </c>
      <c r="K20" s="65"/>
      <c r="L20" s="66"/>
      <c r="M20" s="65"/>
      <c r="N20" s="66"/>
      <c r="O20" s="67"/>
      <c r="P20" s="68">
        <v>48</v>
      </c>
      <c r="Q20" s="65"/>
      <c r="R20" s="66"/>
    </row>
    <row r="21" spans="1:18" ht="30" x14ac:dyDescent="0.25">
      <c r="A21" s="40" t="s">
        <v>144</v>
      </c>
      <c r="B21" s="41" t="s">
        <v>86</v>
      </c>
      <c r="C21" s="69"/>
      <c r="D21" s="70" t="s">
        <v>133</v>
      </c>
      <c r="E21" s="70"/>
      <c r="F21" s="71" t="s">
        <v>132</v>
      </c>
      <c r="G21" s="72"/>
      <c r="H21" s="73">
        <f t="shared" si="0"/>
        <v>72</v>
      </c>
      <c r="I21" s="74">
        <v>50</v>
      </c>
      <c r="J21" s="75">
        <v>22</v>
      </c>
      <c r="K21" s="76"/>
      <c r="L21" s="77"/>
      <c r="M21" s="76">
        <v>34</v>
      </c>
      <c r="N21" s="77">
        <v>38</v>
      </c>
      <c r="O21" s="78"/>
      <c r="P21" s="79"/>
      <c r="Q21" s="76"/>
      <c r="R21" s="77"/>
    </row>
    <row r="22" spans="1:18" ht="15" x14ac:dyDescent="0.25">
      <c r="A22" s="40" t="s">
        <v>145</v>
      </c>
      <c r="B22" s="41" t="s">
        <v>87</v>
      </c>
      <c r="C22" s="69"/>
      <c r="D22" s="70" t="s">
        <v>131</v>
      </c>
      <c r="E22" s="70"/>
      <c r="F22" s="71"/>
      <c r="G22" s="72"/>
      <c r="H22" s="73">
        <f t="shared" si="0"/>
        <v>68</v>
      </c>
      <c r="I22" s="74">
        <v>40</v>
      </c>
      <c r="J22" s="75">
        <v>28</v>
      </c>
      <c r="K22" s="76"/>
      <c r="L22" s="77"/>
      <c r="M22" s="76"/>
      <c r="N22" s="77"/>
      <c r="O22" s="78"/>
      <c r="P22" s="79">
        <v>68</v>
      </c>
      <c r="Q22" s="76"/>
      <c r="R22" s="77"/>
    </row>
    <row r="23" spans="1:18" ht="15" x14ac:dyDescent="0.25">
      <c r="A23" s="40" t="s">
        <v>146</v>
      </c>
      <c r="B23" s="41" t="s">
        <v>79</v>
      </c>
      <c r="C23" s="69"/>
      <c r="D23" s="70"/>
      <c r="E23" s="70" t="s">
        <v>131</v>
      </c>
      <c r="F23" s="71"/>
      <c r="G23" s="72"/>
      <c r="H23" s="73">
        <f t="shared" si="0"/>
        <v>86</v>
      </c>
      <c r="I23" s="74">
        <v>6</v>
      </c>
      <c r="J23" s="75">
        <v>80</v>
      </c>
      <c r="K23" s="76"/>
      <c r="L23" s="77"/>
      <c r="M23" s="76"/>
      <c r="N23" s="77"/>
      <c r="O23" s="78"/>
      <c r="P23" s="79">
        <v>86</v>
      </c>
      <c r="Q23" s="76"/>
      <c r="R23" s="77"/>
    </row>
    <row r="24" spans="1:18" thickBot="1" x14ac:dyDescent="0.3">
      <c r="A24" s="40" t="s">
        <v>147</v>
      </c>
      <c r="B24" s="41" t="s">
        <v>88</v>
      </c>
      <c r="C24" s="69"/>
      <c r="D24" s="70" t="s">
        <v>131</v>
      </c>
      <c r="E24" s="70"/>
      <c r="F24" s="71"/>
      <c r="G24" s="72"/>
      <c r="H24" s="73">
        <f t="shared" si="0"/>
        <v>48</v>
      </c>
      <c r="I24" s="74">
        <v>30</v>
      </c>
      <c r="J24" s="75">
        <v>18</v>
      </c>
      <c r="K24" s="76"/>
      <c r="L24" s="77"/>
      <c r="M24" s="76"/>
      <c r="N24" s="77"/>
      <c r="O24" s="78"/>
      <c r="P24" s="79">
        <v>48</v>
      </c>
      <c r="Q24" s="76"/>
      <c r="R24" s="77"/>
    </row>
    <row r="25" spans="1:18" s="10" customFormat="1" thickBot="1" x14ac:dyDescent="0.3">
      <c r="A25" s="192" t="s">
        <v>43</v>
      </c>
      <c r="B25" s="193"/>
      <c r="C25" s="193"/>
      <c r="D25" s="193"/>
      <c r="E25" s="193"/>
      <c r="F25" s="194"/>
      <c r="G25" s="80"/>
      <c r="H25" s="81">
        <f t="shared" si="0"/>
        <v>4142</v>
      </c>
      <c r="I25" s="81"/>
      <c r="J25" s="82"/>
      <c r="K25" s="83">
        <f t="shared" ref="K25:R25" si="3">K26+K37+K63</f>
        <v>0</v>
      </c>
      <c r="L25" s="84">
        <f t="shared" si="3"/>
        <v>0</v>
      </c>
      <c r="M25" s="83">
        <f t="shared" si="3"/>
        <v>578</v>
      </c>
      <c r="N25" s="84">
        <f t="shared" si="3"/>
        <v>826</v>
      </c>
      <c r="O25" s="85">
        <f t="shared" si="3"/>
        <v>612</v>
      </c>
      <c r="P25" s="82">
        <f t="shared" si="3"/>
        <v>650</v>
      </c>
      <c r="Q25" s="83">
        <f t="shared" si="3"/>
        <v>612</v>
      </c>
      <c r="R25" s="84">
        <f t="shared" si="3"/>
        <v>864</v>
      </c>
    </row>
    <row r="26" spans="1:18" s="10" customFormat="1" thickBot="1" x14ac:dyDescent="0.3">
      <c r="A26" s="192" t="s">
        <v>44</v>
      </c>
      <c r="B26" s="193"/>
      <c r="C26" s="193"/>
      <c r="D26" s="193"/>
      <c r="E26" s="193"/>
      <c r="F26" s="194"/>
      <c r="G26" s="80"/>
      <c r="H26" s="81">
        <f t="shared" si="0"/>
        <v>863</v>
      </c>
      <c r="I26" s="81"/>
      <c r="J26" s="82"/>
      <c r="K26" s="83">
        <f t="shared" ref="K26:R26" si="4">SUM(K27:K36)</f>
        <v>0</v>
      </c>
      <c r="L26" s="84">
        <f t="shared" si="4"/>
        <v>0</v>
      </c>
      <c r="M26" s="83">
        <f t="shared" si="4"/>
        <v>459</v>
      </c>
      <c r="N26" s="84">
        <f t="shared" si="4"/>
        <v>240</v>
      </c>
      <c r="O26" s="85">
        <f t="shared" si="4"/>
        <v>0</v>
      </c>
      <c r="P26" s="82">
        <f t="shared" si="4"/>
        <v>56</v>
      </c>
      <c r="Q26" s="83">
        <f t="shared" si="4"/>
        <v>108</v>
      </c>
      <c r="R26" s="84">
        <f t="shared" si="4"/>
        <v>0</v>
      </c>
    </row>
    <row r="27" spans="1:18" ht="15" x14ac:dyDescent="0.25">
      <c r="A27" s="27" t="s">
        <v>45</v>
      </c>
      <c r="B27" s="28" t="s">
        <v>100</v>
      </c>
      <c r="C27" s="29"/>
      <c r="D27" s="30"/>
      <c r="E27" s="30">
        <v>4</v>
      </c>
      <c r="F27" s="31"/>
      <c r="G27" s="144"/>
      <c r="H27" s="146">
        <f t="shared" si="0"/>
        <v>72</v>
      </c>
      <c r="I27" s="147">
        <v>50</v>
      </c>
      <c r="J27" s="148">
        <v>22</v>
      </c>
      <c r="K27" s="36"/>
      <c r="L27" s="37"/>
      <c r="M27" s="36"/>
      <c r="N27" s="37">
        <v>72</v>
      </c>
      <c r="O27" s="38"/>
      <c r="P27" s="39"/>
      <c r="Q27" s="36"/>
      <c r="R27" s="37"/>
    </row>
    <row r="28" spans="1:18" ht="15" x14ac:dyDescent="0.25">
      <c r="A28" s="40" t="s">
        <v>46</v>
      </c>
      <c r="B28" s="41" t="s">
        <v>110</v>
      </c>
      <c r="C28" s="42"/>
      <c r="D28" s="43"/>
      <c r="E28" s="43">
        <v>3</v>
      </c>
      <c r="F28" s="44"/>
      <c r="G28" s="145"/>
      <c r="H28" s="149">
        <f t="shared" si="0"/>
        <v>119</v>
      </c>
      <c r="I28" s="47">
        <v>72</v>
      </c>
      <c r="J28" s="150">
        <v>47</v>
      </c>
      <c r="K28" s="49"/>
      <c r="L28" s="50"/>
      <c r="M28" s="49">
        <v>119</v>
      </c>
      <c r="N28" s="50"/>
      <c r="O28" s="51"/>
      <c r="P28" s="52"/>
      <c r="Q28" s="49"/>
      <c r="R28" s="50"/>
    </row>
    <row r="29" spans="1:18" ht="15" x14ac:dyDescent="0.25">
      <c r="A29" s="40" t="s">
        <v>47</v>
      </c>
      <c r="B29" s="41" t="s">
        <v>111</v>
      </c>
      <c r="C29" s="42"/>
      <c r="D29" s="43"/>
      <c r="E29" s="43">
        <v>4</v>
      </c>
      <c r="F29" s="44"/>
      <c r="G29" s="145"/>
      <c r="H29" s="149">
        <f t="shared" si="0"/>
        <v>48</v>
      </c>
      <c r="I29" s="47">
        <v>34</v>
      </c>
      <c r="J29" s="150">
        <v>14</v>
      </c>
      <c r="K29" s="49"/>
      <c r="L29" s="50"/>
      <c r="M29" s="49"/>
      <c r="N29" s="50">
        <v>48</v>
      </c>
      <c r="O29" s="51"/>
      <c r="P29" s="52"/>
      <c r="Q29" s="49"/>
      <c r="R29" s="50"/>
    </row>
    <row r="30" spans="1:18" ht="15" x14ac:dyDescent="0.25">
      <c r="A30" s="40" t="s">
        <v>48</v>
      </c>
      <c r="B30" s="41" t="s">
        <v>108</v>
      </c>
      <c r="C30" s="42"/>
      <c r="D30" s="43"/>
      <c r="E30" s="43">
        <v>4</v>
      </c>
      <c r="F30" s="44"/>
      <c r="G30" s="145"/>
      <c r="H30" s="149">
        <f t="shared" si="0"/>
        <v>120</v>
      </c>
      <c r="I30" s="47">
        <v>84</v>
      </c>
      <c r="J30" s="150">
        <v>36</v>
      </c>
      <c r="K30" s="49"/>
      <c r="L30" s="50"/>
      <c r="M30" s="49"/>
      <c r="N30" s="50">
        <v>120</v>
      </c>
      <c r="O30" s="51"/>
      <c r="P30" s="52"/>
      <c r="Q30" s="49"/>
      <c r="R30" s="50"/>
    </row>
    <row r="31" spans="1:18" ht="15" x14ac:dyDescent="0.25">
      <c r="A31" s="40" t="s">
        <v>49</v>
      </c>
      <c r="B31" s="41" t="s">
        <v>109</v>
      </c>
      <c r="C31" s="42"/>
      <c r="D31" s="43"/>
      <c r="E31" s="43">
        <v>3</v>
      </c>
      <c r="F31" s="44"/>
      <c r="G31" s="145"/>
      <c r="H31" s="149">
        <f t="shared" si="0"/>
        <v>102</v>
      </c>
      <c r="I31" s="47">
        <v>72</v>
      </c>
      <c r="J31" s="150">
        <v>30</v>
      </c>
      <c r="K31" s="49"/>
      <c r="L31" s="50"/>
      <c r="M31" s="49">
        <v>102</v>
      </c>
      <c r="N31" s="50"/>
      <c r="O31" s="51"/>
      <c r="P31" s="52"/>
      <c r="Q31" s="49"/>
      <c r="R31" s="50"/>
    </row>
    <row r="32" spans="1:18" ht="15" x14ac:dyDescent="0.25">
      <c r="A32" s="40" t="s">
        <v>50</v>
      </c>
      <c r="B32" s="41" t="s">
        <v>114</v>
      </c>
      <c r="C32" s="42"/>
      <c r="D32" s="43"/>
      <c r="E32" s="43">
        <v>7</v>
      </c>
      <c r="F32" s="44">
        <v>6</v>
      </c>
      <c r="G32" s="145"/>
      <c r="H32" s="149">
        <f t="shared" si="0"/>
        <v>96</v>
      </c>
      <c r="I32" s="47">
        <v>68</v>
      </c>
      <c r="J32" s="150">
        <v>28</v>
      </c>
      <c r="K32" s="49"/>
      <c r="L32" s="50"/>
      <c r="M32" s="49"/>
      <c r="N32" s="50"/>
      <c r="O32" s="51"/>
      <c r="P32" s="52">
        <v>56</v>
      </c>
      <c r="Q32" s="49">
        <v>40</v>
      </c>
      <c r="R32" s="50"/>
    </row>
    <row r="33" spans="1:18" ht="15" x14ac:dyDescent="0.25">
      <c r="A33" s="40" t="s">
        <v>51</v>
      </c>
      <c r="B33" s="41" t="s">
        <v>115</v>
      </c>
      <c r="C33" s="42"/>
      <c r="D33" s="43">
        <v>3</v>
      </c>
      <c r="E33" s="43"/>
      <c r="F33" s="44"/>
      <c r="G33" s="145"/>
      <c r="H33" s="149">
        <f t="shared" si="0"/>
        <v>68</v>
      </c>
      <c r="I33" s="47">
        <v>40</v>
      </c>
      <c r="J33" s="150">
        <v>28</v>
      </c>
      <c r="K33" s="49"/>
      <c r="L33" s="50"/>
      <c r="M33" s="49">
        <v>68</v>
      </c>
      <c r="N33" s="50"/>
      <c r="O33" s="51"/>
      <c r="P33" s="52"/>
      <c r="Q33" s="49"/>
      <c r="R33" s="50"/>
    </row>
    <row r="34" spans="1:18" ht="30" x14ac:dyDescent="0.25">
      <c r="A34" s="40" t="s">
        <v>52</v>
      </c>
      <c r="B34" s="41" t="s">
        <v>116</v>
      </c>
      <c r="C34" s="42"/>
      <c r="D34" s="43"/>
      <c r="E34" s="43"/>
      <c r="F34" s="44">
        <v>3</v>
      </c>
      <c r="G34" s="145"/>
      <c r="H34" s="149">
        <f t="shared" si="0"/>
        <v>51</v>
      </c>
      <c r="I34" s="47">
        <v>30</v>
      </c>
      <c r="J34" s="150">
        <v>21</v>
      </c>
      <c r="K34" s="49"/>
      <c r="L34" s="50"/>
      <c r="M34" s="49">
        <v>51</v>
      </c>
      <c r="N34" s="50"/>
      <c r="O34" s="51"/>
      <c r="P34" s="52"/>
      <c r="Q34" s="49"/>
      <c r="R34" s="50"/>
    </row>
    <row r="35" spans="1:18" ht="15" x14ac:dyDescent="0.25">
      <c r="A35" s="40" t="s">
        <v>63</v>
      </c>
      <c r="B35" s="41" t="s">
        <v>101</v>
      </c>
      <c r="C35" s="42">
        <v>3</v>
      </c>
      <c r="D35" s="43"/>
      <c r="E35" s="43"/>
      <c r="F35" s="44"/>
      <c r="G35" s="145"/>
      <c r="H35" s="149">
        <f t="shared" si="0"/>
        <v>119</v>
      </c>
      <c r="I35" s="47">
        <v>84</v>
      </c>
      <c r="J35" s="150">
        <v>35</v>
      </c>
      <c r="K35" s="49"/>
      <c r="L35" s="50"/>
      <c r="M35" s="49">
        <v>119</v>
      </c>
      <c r="N35" s="50"/>
      <c r="O35" s="51"/>
      <c r="P35" s="52"/>
      <c r="Q35" s="49"/>
      <c r="R35" s="50"/>
    </row>
    <row r="36" spans="1:18" thickBot="1" x14ac:dyDescent="0.3">
      <c r="A36" s="40" t="s">
        <v>64</v>
      </c>
      <c r="B36" s="41" t="s">
        <v>117</v>
      </c>
      <c r="C36" s="141"/>
      <c r="D36" s="142">
        <v>7</v>
      </c>
      <c r="E36" s="142"/>
      <c r="F36" s="143"/>
      <c r="G36" s="145"/>
      <c r="H36" s="151">
        <f t="shared" ref="H36:H60" si="5">SUM(K36:R36)</f>
        <v>68</v>
      </c>
      <c r="I36" s="152">
        <v>52</v>
      </c>
      <c r="J36" s="153">
        <v>16</v>
      </c>
      <c r="K36" s="49"/>
      <c r="L36" s="50"/>
      <c r="M36" s="49"/>
      <c r="N36" s="50"/>
      <c r="O36" s="51"/>
      <c r="P36" s="52"/>
      <c r="Q36" s="49">
        <v>68</v>
      </c>
      <c r="R36" s="50"/>
    </row>
    <row r="37" spans="1:18" s="10" customFormat="1" thickBot="1" x14ac:dyDescent="0.3">
      <c r="A37" s="192" t="s">
        <v>53</v>
      </c>
      <c r="B37" s="193"/>
      <c r="C37" s="193"/>
      <c r="D37" s="193"/>
      <c r="E37" s="193"/>
      <c r="F37" s="194"/>
      <c r="G37" s="87"/>
      <c r="H37" s="81">
        <f t="shared" si="5"/>
        <v>3063</v>
      </c>
      <c r="I37" s="88"/>
      <c r="J37" s="89"/>
      <c r="K37" s="83">
        <f t="shared" ref="K37:R37" si="6">K38+K44+K50+K56+K62</f>
        <v>0</v>
      </c>
      <c r="L37" s="83">
        <f t="shared" si="6"/>
        <v>0</v>
      </c>
      <c r="M37" s="83">
        <f t="shared" si="6"/>
        <v>119</v>
      </c>
      <c r="N37" s="83">
        <f t="shared" si="6"/>
        <v>586</v>
      </c>
      <c r="O37" s="83">
        <f t="shared" si="6"/>
        <v>612</v>
      </c>
      <c r="P37" s="83">
        <f t="shared" si="6"/>
        <v>594</v>
      </c>
      <c r="Q37" s="83">
        <f t="shared" si="6"/>
        <v>504</v>
      </c>
      <c r="R37" s="140">
        <f t="shared" si="6"/>
        <v>648</v>
      </c>
    </row>
    <row r="38" spans="1:18" s="9" customFormat="1" ht="53.25" customHeight="1" thickBot="1" x14ac:dyDescent="0.3">
      <c r="A38" s="90" t="s">
        <v>54</v>
      </c>
      <c r="B38" s="91" t="s">
        <v>118</v>
      </c>
      <c r="C38" s="92"/>
      <c r="D38" s="93"/>
      <c r="E38" s="93"/>
      <c r="F38" s="94"/>
      <c r="G38" s="92"/>
      <c r="H38" s="95">
        <f t="shared" si="5"/>
        <v>865</v>
      </c>
      <c r="I38" s="96"/>
      <c r="J38" s="97"/>
      <c r="K38" s="98">
        <f t="shared" ref="K38:R38" si="7">SUM(K39:K42)</f>
        <v>0</v>
      </c>
      <c r="L38" s="99">
        <f t="shared" si="7"/>
        <v>0</v>
      </c>
      <c r="M38" s="98">
        <f t="shared" si="7"/>
        <v>119</v>
      </c>
      <c r="N38" s="99">
        <f t="shared" si="7"/>
        <v>586</v>
      </c>
      <c r="O38" s="100">
        <f t="shared" si="7"/>
        <v>160</v>
      </c>
      <c r="P38" s="101">
        <f t="shared" si="7"/>
        <v>0</v>
      </c>
      <c r="Q38" s="98">
        <f t="shared" si="7"/>
        <v>0</v>
      </c>
      <c r="R38" s="99">
        <f t="shared" si="7"/>
        <v>0</v>
      </c>
    </row>
    <row r="39" spans="1:18" ht="45" x14ac:dyDescent="0.25">
      <c r="A39" s="27" t="s">
        <v>89</v>
      </c>
      <c r="B39" s="28" t="s">
        <v>119</v>
      </c>
      <c r="C39" s="102">
        <v>4</v>
      </c>
      <c r="D39" s="86"/>
      <c r="E39" s="86"/>
      <c r="F39" s="103">
        <v>3</v>
      </c>
      <c r="G39" s="32"/>
      <c r="H39" s="104">
        <f t="shared" si="5"/>
        <v>311</v>
      </c>
      <c r="I39" s="63">
        <v>216</v>
      </c>
      <c r="J39" s="64">
        <v>95</v>
      </c>
      <c r="K39" s="65"/>
      <c r="L39" s="66"/>
      <c r="M39" s="65">
        <v>119</v>
      </c>
      <c r="N39" s="66">
        <v>192</v>
      </c>
      <c r="O39" s="67"/>
      <c r="P39" s="68"/>
      <c r="Q39" s="65"/>
      <c r="R39" s="66"/>
    </row>
    <row r="40" spans="1:18" ht="30" x14ac:dyDescent="0.25">
      <c r="A40" s="40" t="s">
        <v>112</v>
      </c>
      <c r="B40" s="41" t="s">
        <v>120</v>
      </c>
      <c r="C40" s="42">
        <v>5</v>
      </c>
      <c r="D40" s="43"/>
      <c r="E40" s="43"/>
      <c r="F40" s="44">
        <v>4</v>
      </c>
      <c r="G40" s="45"/>
      <c r="H40" s="105">
        <f t="shared" si="5"/>
        <v>194</v>
      </c>
      <c r="I40" s="74">
        <v>134</v>
      </c>
      <c r="J40" s="75">
        <v>60</v>
      </c>
      <c r="K40" s="76"/>
      <c r="L40" s="77"/>
      <c r="M40" s="76"/>
      <c r="N40" s="77">
        <v>160</v>
      </c>
      <c r="O40" s="78">
        <v>34</v>
      </c>
      <c r="P40" s="79"/>
      <c r="Q40" s="76"/>
      <c r="R40" s="77"/>
    </row>
    <row r="41" spans="1:18" ht="15" x14ac:dyDescent="0.25">
      <c r="A41" s="40" t="s">
        <v>90</v>
      </c>
      <c r="B41" s="41" t="s">
        <v>91</v>
      </c>
      <c r="C41" s="42"/>
      <c r="D41" s="43"/>
      <c r="E41" s="43">
        <v>4</v>
      </c>
      <c r="F41" s="44"/>
      <c r="G41" s="45"/>
      <c r="H41" s="105">
        <f t="shared" si="5"/>
        <v>108</v>
      </c>
      <c r="I41" s="74"/>
      <c r="J41" s="75">
        <v>108</v>
      </c>
      <c r="K41" s="76"/>
      <c r="L41" s="77"/>
      <c r="M41" s="76"/>
      <c r="N41" s="77">
        <v>108</v>
      </c>
      <c r="O41" s="78"/>
      <c r="P41" s="79"/>
      <c r="Q41" s="76"/>
      <c r="R41" s="77"/>
    </row>
    <row r="42" spans="1:18" ht="15" x14ac:dyDescent="0.25">
      <c r="A42" s="40" t="s">
        <v>92</v>
      </c>
      <c r="B42" s="41" t="s">
        <v>93</v>
      </c>
      <c r="C42" s="42"/>
      <c r="D42" s="43"/>
      <c r="E42" s="43">
        <v>5</v>
      </c>
      <c r="F42" s="44">
        <v>4</v>
      </c>
      <c r="G42" s="45"/>
      <c r="H42" s="105">
        <f t="shared" si="5"/>
        <v>252</v>
      </c>
      <c r="I42" s="74"/>
      <c r="J42" s="75">
        <v>252</v>
      </c>
      <c r="K42" s="76"/>
      <c r="L42" s="77"/>
      <c r="M42" s="76"/>
      <c r="N42" s="77">
        <v>126</v>
      </c>
      <c r="O42" s="78">
        <v>126</v>
      </c>
      <c r="P42" s="79"/>
      <c r="Q42" s="76"/>
      <c r="R42" s="77"/>
    </row>
    <row r="43" spans="1:18" thickBot="1" x14ac:dyDescent="0.3">
      <c r="A43" s="115" t="s">
        <v>54</v>
      </c>
      <c r="B43" s="116" t="s">
        <v>148</v>
      </c>
      <c r="C43" s="211">
        <v>5</v>
      </c>
      <c r="D43" s="212"/>
      <c r="E43" s="212"/>
      <c r="F43" s="213"/>
      <c r="G43" s="214"/>
      <c r="H43" s="215"/>
      <c r="I43" s="216"/>
      <c r="J43" s="217"/>
      <c r="K43" s="218"/>
      <c r="L43" s="219"/>
      <c r="M43" s="218"/>
      <c r="N43" s="219"/>
      <c r="O43" s="220"/>
      <c r="P43" s="221"/>
      <c r="Q43" s="218"/>
      <c r="R43" s="219"/>
    </row>
    <row r="44" spans="1:18" s="9" customFormat="1" ht="57.75" thickBot="1" x14ac:dyDescent="0.3">
      <c r="A44" s="90" t="s">
        <v>55</v>
      </c>
      <c r="B44" s="91" t="s">
        <v>121</v>
      </c>
      <c r="C44" s="92"/>
      <c r="D44" s="93"/>
      <c r="E44" s="93"/>
      <c r="F44" s="94"/>
      <c r="G44" s="92"/>
      <c r="H44" s="95">
        <f t="shared" si="5"/>
        <v>1035</v>
      </c>
      <c r="I44" s="95"/>
      <c r="J44" s="101"/>
      <c r="K44" s="98">
        <f t="shared" ref="K44:R44" si="8">SUM(K45:K48)</f>
        <v>0</v>
      </c>
      <c r="L44" s="99">
        <f t="shared" si="8"/>
        <v>0</v>
      </c>
      <c r="M44" s="98">
        <f t="shared" si="8"/>
        <v>0</v>
      </c>
      <c r="N44" s="99">
        <f t="shared" si="8"/>
        <v>0</v>
      </c>
      <c r="O44" s="100">
        <f t="shared" si="8"/>
        <v>272</v>
      </c>
      <c r="P44" s="101">
        <f t="shared" si="8"/>
        <v>397</v>
      </c>
      <c r="Q44" s="98">
        <f t="shared" si="8"/>
        <v>366</v>
      </c>
      <c r="R44" s="99">
        <f t="shared" si="8"/>
        <v>0</v>
      </c>
    </row>
    <row r="45" spans="1:18" ht="45" x14ac:dyDescent="0.25">
      <c r="A45" s="27" t="s">
        <v>94</v>
      </c>
      <c r="B45" s="28" t="s">
        <v>122</v>
      </c>
      <c r="C45" s="102">
        <v>7</v>
      </c>
      <c r="D45" s="86"/>
      <c r="E45" s="86"/>
      <c r="F45" s="103">
        <v>56</v>
      </c>
      <c r="G45" s="32"/>
      <c r="H45" s="104">
        <f t="shared" si="5"/>
        <v>442</v>
      </c>
      <c r="I45" s="63">
        <v>312</v>
      </c>
      <c r="J45" s="64">
        <v>130</v>
      </c>
      <c r="K45" s="65"/>
      <c r="L45" s="66"/>
      <c r="M45" s="65"/>
      <c r="N45" s="66"/>
      <c r="O45" s="67">
        <v>136</v>
      </c>
      <c r="P45" s="68">
        <v>192</v>
      </c>
      <c r="Q45" s="65">
        <v>114</v>
      </c>
      <c r="R45" s="66"/>
    </row>
    <row r="46" spans="1:18" ht="30" x14ac:dyDescent="0.25">
      <c r="A46" s="40" t="s">
        <v>102</v>
      </c>
      <c r="B46" s="41" t="s">
        <v>113</v>
      </c>
      <c r="C46" s="42">
        <v>6</v>
      </c>
      <c r="D46" s="43"/>
      <c r="E46" s="43"/>
      <c r="F46" s="44">
        <v>5</v>
      </c>
      <c r="G46" s="45"/>
      <c r="H46" s="105">
        <f t="shared" si="5"/>
        <v>197</v>
      </c>
      <c r="I46" s="74">
        <v>137</v>
      </c>
      <c r="J46" s="75">
        <v>60</v>
      </c>
      <c r="K46" s="76"/>
      <c r="L46" s="77"/>
      <c r="M46" s="76"/>
      <c r="N46" s="77"/>
      <c r="O46" s="78">
        <v>136</v>
      </c>
      <c r="P46" s="79">
        <v>61</v>
      </c>
      <c r="Q46" s="76"/>
      <c r="R46" s="77"/>
    </row>
    <row r="47" spans="1:18" ht="15" x14ac:dyDescent="0.25">
      <c r="A47" s="40" t="s">
        <v>95</v>
      </c>
      <c r="B47" s="41" t="s">
        <v>91</v>
      </c>
      <c r="C47" s="42"/>
      <c r="D47" s="43"/>
      <c r="E47" s="43">
        <v>7</v>
      </c>
      <c r="F47" s="44"/>
      <c r="G47" s="45"/>
      <c r="H47" s="105">
        <f t="shared" si="5"/>
        <v>108</v>
      </c>
      <c r="I47" s="74"/>
      <c r="J47" s="75">
        <v>108</v>
      </c>
      <c r="K47" s="76"/>
      <c r="L47" s="77"/>
      <c r="M47" s="76"/>
      <c r="N47" s="77"/>
      <c r="O47" s="78"/>
      <c r="P47" s="79"/>
      <c r="Q47" s="76">
        <v>108</v>
      </c>
      <c r="R47" s="77"/>
    </row>
    <row r="48" spans="1:18" ht="15" x14ac:dyDescent="0.25">
      <c r="A48" s="40" t="s">
        <v>96</v>
      </c>
      <c r="B48" s="41" t="s">
        <v>103</v>
      </c>
      <c r="C48" s="42"/>
      <c r="D48" s="43"/>
      <c r="E48" s="43">
        <v>7</v>
      </c>
      <c r="F48" s="44">
        <v>6</v>
      </c>
      <c r="G48" s="45"/>
      <c r="H48" s="105">
        <f t="shared" si="5"/>
        <v>288</v>
      </c>
      <c r="I48" s="74"/>
      <c r="J48" s="75">
        <v>288</v>
      </c>
      <c r="K48" s="76"/>
      <c r="L48" s="77"/>
      <c r="M48" s="76"/>
      <c r="N48" s="77"/>
      <c r="O48" s="78"/>
      <c r="P48" s="79">
        <v>144</v>
      </c>
      <c r="Q48" s="76">
        <v>144</v>
      </c>
      <c r="R48" s="77"/>
    </row>
    <row r="49" spans="1:18" thickBot="1" x14ac:dyDescent="0.3">
      <c r="A49" s="115" t="s">
        <v>55</v>
      </c>
      <c r="B49" s="116" t="s">
        <v>148</v>
      </c>
      <c r="C49" s="211">
        <v>7</v>
      </c>
      <c r="D49" s="212"/>
      <c r="E49" s="212"/>
      <c r="F49" s="213"/>
      <c r="G49" s="214"/>
      <c r="H49" s="215"/>
      <c r="I49" s="216"/>
      <c r="J49" s="217"/>
      <c r="K49" s="218"/>
      <c r="L49" s="219"/>
      <c r="M49" s="218"/>
      <c r="N49" s="219"/>
      <c r="O49" s="220"/>
      <c r="P49" s="221"/>
      <c r="Q49" s="218"/>
      <c r="R49" s="219"/>
    </row>
    <row r="50" spans="1:18" s="9" customFormat="1" ht="43.5" thickBot="1" x14ac:dyDescent="0.3">
      <c r="A50" s="90" t="s">
        <v>56</v>
      </c>
      <c r="B50" s="91" t="s">
        <v>123</v>
      </c>
      <c r="C50" s="92"/>
      <c r="D50" s="93"/>
      <c r="E50" s="93"/>
      <c r="F50" s="94"/>
      <c r="G50" s="92"/>
      <c r="H50" s="95">
        <f t="shared" si="5"/>
        <v>557</v>
      </c>
      <c r="I50" s="95"/>
      <c r="J50" s="101"/>
      <c r="K50" s="98">
        <f t="shared" ref="K50:R50" si="9">SUM(K51:K54)</f>
        <v>0</v>
      </c>
      <c r="L50" s="99">
        <f t="shared" si="9"/>
        <v>0</v>
      </c>
      <c r="M50" s="98">
        <f t="shared" si="9"/>
        <v>0</v>
      </c>
      <c r="N50" s="99">
        <f t="shared" si="9"/>
        <v>0</v>
      </c>
      <c r="O50" s="100">
        <f t="shared" si="9"/>
        <v>180</v>
      </c>
      <c r="P50" s="101">
        <f t="shared" si="9"/>
        <v>197</v>
      </c>
      <c r="Q50" s="98">
        <f t="shared" si="9"/>
        <v>36</v>
      </c>
      <c r="R50" s="99">
        <f t="shared" si="9"/>
        <v>144</v>
      </c>
    </row>
    <row r="51" spans="1:18" ht="15" x14ac:dyDescent="0.25">
      <c r="A51" s="27" t="s">
        <v>97</v>
      </c>
      <c r="B51" s="28" t="s">
        <v>124</v>
      </c>
      <c r="C51" s="102">
        <v>6</v>
      </c>
      <c r="D51" s="86"/>
      <c r="E51" s="86"/>
      <c r="F51" s="103">
        <v>5</v>
      </c>
      <c r="G51" s="32"/>
      <c r="H51" s="104">
        <f t="shared" si="5"/>
        <v>280</v>
      </c>
      <c r="I51" s="63">
        <v>180</v>
      </c>
      <c r="J51" s="64">
        <v>100</v>
      </c>
      <c r="K51" s="65"/>
      <c r="L51" s="66"/>
      <c r="M51" s="65"/>
      <c r="N51" s="66"/>
      <c r="O51" s="67">
        <v>136</v>
      </c>
      <c r="P51" s="68">
        <v>144</v>
      </c>
      <c r="Q51" s="65"/>
      <c r="R51" s="66"/>
    </row>
    <row r="52" spans="1:18" ht="30" x14ac:dyDescent="0.25">
      <c r="A52" s="40" t="s">
        <v>125</v>
      </c>
      <c r="B52" s="41" t="s">
        <v>126</v>
      </c>
      <c r="C52" s="42">
        <v>8</v>
      </c>
      <c r="D52" s="43"/>
      <c r="E52" s="43"/>
      <c r="F52" s="44">
        <v>567</v>
      </c>
      <c r="G52" s="45"/>
      <c r="H52" s="105">
        <f t="shared" si="5"/>
        <v>169</v>
      </c>
      <c r="I52" s="74">
        <v>100</v>
      </c>
      <c r="J52" s="75">
        <v>69</v>
      </c>
      <c r="K52" s="76"/>
      <c r="L52" s="77"/>
      <c r="M52" s="76"/>
      <c r="N52" s="77"/>
      <c r="O52" s="78">
        <v>44</v>
      </c>
      <c r="P52" s="79">
        <v>53</v>
      </c>
      <c r="Q52" s="76">
        <v>36</v>
      </c>
      <c r="R52" s="77">
        <v>36</v>
      </c>
    </row>
    <row r="53" spans="1:18" ht="15" x14ac:dyDescent="0.25">
      <c r="A53" s="40" t="s">
        <v>98</v>
      </c>
      <c r="B53" s="41" t="s">
        <v>91</v>
      </c>
      <c r="C53" s="42"/>
      <c r="D53" s="43"/>
      <c r="E53" s="43">
        <v>8</v>
      </c>
      <c r="F53" s="44"/>
      <c r="G53" s="45"/>
      <c r="H53" s="105">
        <f t="shared" si="5"/>
        <v>36</v>
      </c>
      <c r="I53" s="74"/>
      <c r="J53" s="75">
        <v>36</v>
      </c>
      <c r="K53" s="76"/>
      <c r="L53" s="77"/>
      <c r="M53" s="76"/>
      <c r="N53" s="77"/>
      <c r="O53" s="78"/>
      <c r="P53" s="79"/>
      <c r="Q53" s="76"/>
      <c r="R53" s="77">
        <v>36</v>
      </c>
    </row>
    <row r="54" spans="1:18" ht="15" x14ac:dyDescent="0.25">
      <c r="A54" s="40" t="s">
        <v>99</v>
      </c>
      <c r="B54" s="41" t="s">
        <v>93</v>
      </c>
      <c r="C54" s="42"/>
      <c r="D54" s="43"/>
      <c r="E54" s="43">
        <v>8</v>
      </c>
      <c r="F54" s="44"/>
      <c r="G54" s="45"/>
      <c r="H54" s="105">
        <f t="shared" si="5"/>
        <v>72</v>
      </c>
      <c r="I54" s="74"/>
      <c r="J54" s="75">
        <v>72</v>
      </c>
      <c r="K54" s="76"/>
      <c r="L54" s="77"/>
      <c r="M54" s="76"/>
      <c r="N54" s="77"/>
      <c r="O54" s="78"/>
      <c r="P54" s="79"/>
      <c r="Q54" s="76"/>
      <c r="R54" s="77">
        <v>72</v>
      </c>
    </row>
    <row r="55" spans="1:18" thickBot="1" x14ac:dyDescent="0.3">
      <c r="A55" s="115" t="s">
        <v>56</v>
      </c>
      <c r="B55" s="116" t="s">
        <v>148</v>
      </c>
      <c r="C55" s="211">
        <v>8</v>
      </c>
      <c r="D55" s="212"/>
      <c r="E55" s="212"/>
      <c r="F55" s="213"/>
      <c r="G55" s="214"/>
      <c r="H55" s="215"/>
      <c r="I55" s="216"/>
      <c r="J55" s="217"/>
      <c r="K55" s="218"/>
      <c r="L55" s="219"/>
      <c r="M55" s="218"/>
      <c r="N55" s="219"/>
      <c r="O55" s="220"/>
      <c r="P55" s="221"/>
      <c r="Q55" s="218"/>
      <c r="R55" s="219"/>
    </row>
    <row r="56" spans="1:18" s="9" customFormat="1" ht="43.5" thickBot="1" x14ac:dyDescent="0.3">
      <c r="A56" s="90" t="s">
        <v>57</v>
      </c>
      <c r="B56" s="91" t="s">
        <v>141</v>
      </c>
      <c r="C56" s="92"/>
      <c r="D56" s="93"/>
      <c r="E56" s="93"/>
      <c r="F56" s="94"/>
      <c r="G56" s="92"/>
      <c r="H56" s="95">
        <f t="shared" si="5"/>
        <v>606</v>
      </c>
      <c r="I56" s="96"/>
      <c r="J56" s="97"/>
      <c r="K56" s="98">
        <f t="shared" ref="K56:R56" si="10">SUM(K57:K60)</f>
        <v>0</v>
      </c>
      <c r="L56" s="99">
        <f t="shared" si="10"/>
        <v>0</v>
      </c>
      <c r="M56" s="98">
        <f t="shared" si="10"/>
        <v>0</v>
      </c>
      <c r="N56" s="99">
        <f t="shared" si="10"/>
        <v>0</v>
      </c>
      <c r="O56" s="100">
        <f t="shared" si="10"/>
        <v>0</v>
      </c>
      <c r="P56" s="101">
        <f t="shared" si="10"/>
        <v>0</v>
      </c>
      <c r="Q56" s="98">
        <f t="shared" si="10"/>
        <v>102</v>
      </c>
      <c r="R56" s="99">
        <f t="shared" si="10"/>
        <v>504</v>
      </c>
    </row>
    <row r="57" spans="1:18" ht="30" x14ac:dyDescent="0.25">
      <c r="A57" s="27" t="s">
        <v>104</v>
      </c>
      <c r="B57" s="28" t="s">
        <v>140</v>
      </c>
      <c r="C57" s="102">
        <v>8</v>
      </c>
      <c r="D57" s="86"/>
      <c r="E57" s="86"/>
      <c r="F57" s="103">
        <v>7</v>
      </c>
      <c r="G57" s="32"/>
      <c r="H57" s="104">
        <f t="shared" si="5"/>
        <v>270</v>
      </c>
      <c r="I57" s="63">
        <v>170</v>
      </c>
      <c r="J57" s="64">
        <v>100</v>
      </c>
      <c r="K57" s="65"/>
      <c r="L57" s="66"/>
      <c r="M57" s="65"/>
      <c r="N57" s="66"/>
      <c r="O57" s="67"/>
      <c r="P57" s="68"/>
      <c r="Q57" s="65">
        <v>102</v>
      </c>
      <c r="R57" s="66">
        <v>168</v>
      </c>
    </row>
    <row r="58" spans="1:18" ht="30" x14ac:dyDescent="0.25">
      <c r="A58" s="40" t="s">
        <v>127</v>
      </c>
      <c r="B58" s="41" t="s">
        <v>128</v>
      </c>
      <c r="C58" s="42">
        <v>8</v>
      </c>
      <c r="D58" s="43"/>
      <c r="E58" s="43"/>
      <c r="F58" s="44"/>
      <c r="G58" s="45"/>
      <c r="H58" s="105">
        <f t="shared" si="5"/>
        <v>192</v>
      </c>
      <c r="I58" s="74">
        <v>112</v>
      </c>
      <c r="J58" s="75">
        <v>80</v>
      </c>
      <c r="K58" s="76"/>
      <c r="L58" s="77"/>
      <c r="M58" s="76"/>
      <c r="N58" s="77"/>
      <c r="O58" s="78"/>
      <c r="P58" s="79"/>
      <c r="Q58" s="76"/>
      <c r="R58" s="77">
        <v>192</v>
      </c>
    </row>
    <row r="59" spans="1:18" ht="15" x14ac:dyDescent="0.25">
      <c r="A59" s="40" t="s">
        <v>105</v>
      </c>
      <c r="B59" s="41" t="s">
        <v>91</v>
      </c>
      <c r="C59" s="42"/>
      <c r="D59" s="43"/>
      <c r="E59" s="43">
        <v>8</v>
      </c>
      <c r="F59" s="44"/>
      <c r="G59" s="45"/>
      <c r="H59" s="105">
        <f t="shared" si="5"/>
        <v>72</v>
      </c>
      <c r="I59" s="74"/>
      <c r="J59" s="75">
        <v>72</v>
      </c>
      <c r="K59" s="76"/>
      <c r="L59" s="77"/>
      <c r="M59" s="76"/>
      <c r="N59" s="77"/>
      <c r="O59" s="78"/>
      <c r="P59" s="79"/>
      <c r="Q59" s="76"/>
      <c r="R59" s="77">
        <v>72</v>
      </c>
    </row>
    <row r="60" spans="1:18" ht="15" x14ac:dyDescent="0.25">
      <c r="A60" s="40" t="s">
        <v>106</v>
      </c>
      <c r="B60" s="41" t="s">
        <v>93</v>
      </c>
      <c r="C60" s="42"/>
      <c r="D60" s="43"/>
      <c r="E60" s="43">
        <v>8</v>
      </c>
      <c r="F60" s="44"/>
      <c r="G60" s="45"/>
      <c r="H60" s="105">
        <f t="shared" si="5"/>
        <v>72</v>
      </c>
      <c r="I60" s="74"/>
      <c r="J60" s="75">
        <v>72</v>
      </c>
      <c r="K60" s="76"/>
      <c r="L60" s="77"/>
      <c r="M60" s="76"/>
      <c r="N60" s="77"/>
      <c r="O60" s="78"/>
      <c r="P60" s="79"/>
      <c r="Q60" s="76"/>
      <c r="R60" s="77">
        <v>72</v>
      </c>
    </row>
    <row r="61" spans="1:18" thickBot="1" x14ac:dyDescent="0.3">
      <c r="A61" s="115" t="s">
        <v>57</v>
      </c>
      <c r="B61" s="116" t="s">
        <v>148</v>
      </c>
      <c r="C61" s="222">
        <v>8</v>
      </c>
      <c r="D61" s="212"/>
      <c r="E61" s="212"/>
      <c r="F61" s="223"/>
      <c r="G61" s="214"/>
      <c r="H61" s="215"/>
      <c r="I61" s="216"/>
      <c r="J61" s="217"/>
      <c r="K61" s="218"/>
      <c r="L61" s="219"/>
      <c r="M61" s="218"/>
      <c r="N61" s="219"/>
      <c r="O61" s="220"/>
      <c r="P61" s="221"/>
      <c r="Q61" s="218"/>
      <c r="R61" s="219"/>
    </row>
    <row r="62" spans="1:18" s="9" customFormat="1" thickBot="1" x14ac:dyDescent="0.3">
      <c r="A62" s="90"/>
      <c r="B62" s="91" t="s">
        <v>107</v>
      </c>
      <c r="C62" s="137"/>
      <c r="D62" s="106"/>
      <c r="E62" s="106"/>
      <c r="F62" s="138"/>
      <c r="G62" s="107"/>
      <c r="H62" s="108"/>
      <c r="I62" s="109"/>
      <c r="J62" s="110"/>
      <c r="K62" s="111"/>
      <c r="L62" s="112"/>
      <c r="M62" s="111"/>
      <c r="N62" s="112"/>
      <c r="O62" s="113"/>
      <c r="P62" s="114"/>
      <c r="Q62" s="111"/>
      <c r="R62" s="112"/>
    </row>
    <row r="63" spans="1:18" s="10" customFormat="1" thickBot="1" x14ac:dyDescent="0.3">
      <c r="A63" s="195" t="s">
        <v>58</v>
      </c>
      <c r="B63" s="196"/>
      <c r="C63" s="196"/>
      <c r="D63" s="196"/>
      <c r="E63" s="196"/>
      <c r="F63" s="197"/>
      <c r="G63" s="87"/>
      <c r="H63" s="81">
        <f>SUM(K63:R63)</f>
        <v>216</v>
      </c>
      <c r="I63" s="88"/>
      <c r="J63" s="89"/>
      <c r="K63" s="83">
        <f>K64</f>
        <v>0</v>
      </c>
      <c r="L63" s="84">
        <f t="shared" ref="L63:R63" si="11">L64</f>
        <v>0</v>
      </c>
      <c r="M63" s="83">
        <f t="shared" si="11"/>
        <v>0</v>
      </c>
      <c r="N63" s="84">
        <f t="shared" si="11"/>
        <v>0</v>
      </c>
      <c r="O63" s="85">
        <f t="shared" si="11"/>
        <v>0</v>
      </c>
      <c r="P63" s="82">
        <f t="shared" si="11"/>
        <v>0</v>
      </c>
      <c r="Q63" s="83">
        <f t="shared" si="11"/>
        <v>0</v>
      </c>
      <c r="R63" s="84">
        <f t="shared" si="11"/>
        <v>216</v>
      </c>
    </row>
    <row r="64" spans="1:18" thickBot="1" x14ac:dyDescent="0.3">
      <c r="A64" s="115"/>
      <c r="B64" s="116" t="s">
        <v>59</v>
      </c>
      <c r="C64" s="117">
        <v>8</v>
      </c>
      <c r="D64" s="118"/>
      <c r="E64" s="118"/>
      <c r="F64" s="119"/>
      <c r="G64" s="120"/>
      <c r="H64" s="121">
        <f>SUM(K64:R64)</f>
        <v>216</v>
      </c>
      <c r="I64" s="122"/>
      <c r="J64" s="123"/>
      <c r="K64" s="124"/>
      <c r="L64" s="125"/>
      <c r="M64" s="124"/>
      <c r="N64" s="125"/>
      <c r="O64" s="126"/>
      <c r="P64" s="127"/>
      <c r="Q64" s="124"/>
      <c r="R64" s="125">
        <v>216</v>
      </c>
    </row>
    <row r="65" spans="1:18" s="11" customFormat="1" thickBot="1" x14ac:dyDescent="0.3">
      <c r="A65" s="198" t="s">
        <v>70</v>
      </c>
      <c r="B65" s="199"/>
      <c r="C65" s="199"/>
      <c r="D65" s="199"/>
      <c r="E65" s="199"/>
      <c r="F65" s="199"/>
      <c r="G65" s="199"/>
      <c r="H65" s="199"/>
      <c r="I65" s="199"/>
      <c r="J65" s="200"/>
      <c r="K65" s="14">
        <f t="shared" ref="K65:R65" si="12">K25+K4</f>
        <v>612</v>
      </c>
      <c r="L65" s="15">
        <f t="shared" si="12"/>
        <v>864</v>
      </c>
      <c r="M65" s="14">
        <f t="shared" si="12"/>
        <v>612</v>
      </c>
      <c r="N65" s="15">
        <f t="shared" si="12"/>
        <v>864</v>
      </c>
      <c r="O65" s="16">
        <f t="shared" si="12"/>
        <v>612</v>
      </c>
      <c r="P65" s="17">
        <f t="shared" si="12"/>
        <v>900</v>
      </c>
      <c r="Q65" s="14">
        <f t="shared" si="12"/>
        <v>612</v>
      </c>
      <c r="R65" s="15">
        <f t="shared" si="12"/>
        <v>864</v>
      </c>
    </row>
    <row r="66" spans="1:18" s="11" customFormat="1" thickBot="1" x14ac:dyDescent="0.3">
      <c r="A66" s="203" t="s">
        <v>65</v>
      </c>
      <c r="B66" s="204"/>
      <c r="C66" s="204"/>
      <c r="D66" s="204"/>
      <c r="E66" s="204"/>
      <c r="F66" s="204"/>
      <c r="G66" s="204"/>
      <c r="H66" s="204"/>
      <c r="I66" s="204"/>
      <c r="J66" s="205"/>
      <c r="K66" s="201">
        <f>SUM(K65:L65)</f>
        <v>1476</v>
      </c>
      <c r="L66" s="202"/>
      <c r="M66" s="201">
        <f>SUM(M65:N65)</f>
        <v>1476</v>
      </c>
      <c r="N66" s="202"/>
      <c r="O66" s="206">
        <f>SUM(O65:P65)</f>
        <v>1512</v>
      </c>
      <c r="P66" s="207"/>
      <c r="Q66" s="201">
        <f>SUM(Q65:R65)</f>
        <v>1476</v>
      </c>
      <c r="R66" s="202"/>
    </row>
    <row r="67" spans="1:18" ht="16.5" thickBot="1" x14ac:dyDescent="0.3">
      <c r="A67" s="187" t="s">
        <v>130</v>
      </c>
      <c r="B67" s="188"/>
      <c r="C67" s="188"/>
      <c r="D67" s="188"/>
      <c r="E67" s="188"/>
      <c r="F67" s="188"/>
      <c r="G67" s="188"/>
      <c r="H67" s="188"/>
      <c r="I67" s="188"/>
      <c r="J67" s="188"/>
      <c r="K67" s="189">
        <f>K66+M66+O66+Q66</f>
        <v>5940</v>
      </c>
      <c r="L67" s="190"/>
      <c r="M67" s="190"/>
      <c r="N67" s="190"/>
      <c r="O67" s="190"/>
      <c r="P67" s="190"/>
      <c r="Q67" s="190"/>
      <c r="R67" s="191"/>
    </row>
  </sheetData>
  <sheetProtection formatCells="0" formatColumns="0" formatRows="0" insertColumns="0" insertRows="0" insertHyperlinks="0" deleteColumns="0" deleteRows="0" sort="0" autoFilter="0"/>
  <mergeCells count="29">
    <mergeCell ref="C1:F2"/>
    <mergeCell ref="A1:B2"/>
    <mergeCell ref="A67:J67"/>
    <mergeCell ref="K67:R67"/>
    <mergeCell ref="A26:F26"/>
    <mergeCell ref="A37:F37"/>
    <mergeCell ref="A63:F63"/>
    <mergeCell ref="A65:J65"/>
    <mergeCell ref="Q66:R66"/>
    <mergeCell ref="A66:J66"/>
    <mergeCell ref="K66:L66"/>
    <mergeCell ref="M66:N66"/>
    <mergeCell ref="O66:P66"/>
    <mergeCell ref="A19:F19"/>
    <mergeCell ref="A25:F25"/>
    <mergeCell ref="A4:F4"/>
    <mergeCell ref="O1:P1"/>
    <mergeCell ref="Q1:R1"/>
    <mergeCell ref="G1:J2"/>
    <mergeCell ref="K2:K3"/>
    <mergeCell ref="L2:L3"/>
    <mergeCell ref="M2:M3"/>
    <mergeCell ref="N2:N3"/>
    <mergeCell ref="O2:O3"/>
    <mergeCell ref="P2:P3"/>
    <mergeCell ref="Q2:Q3"/>
    <mergeCell ref="R2:R3"/>
    <mergeCell ref="K1:L1"/>
    <mergeCell ref="M1:N1"/>
  </mergeCells>
  <pageMargins left="3.937007874015748E-2" right="3.937007874015748E-2" top="0.15748031496062992" bottom="0.15748031496062992" header="0.11811023622047245" footer="0.19685039370078741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2025-08-04T05:34:41Z</dcterms:modified>
</cp:coreProperties>
</file>